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05"/>
  <workbookPr defaultThemeVersion="166925"/>
  <xr:revisionPtr revIDLastSave="0" documentId="8_{F6C4533A-594C-41C8-8BA0-34B2459F8817}" xr6:coauthVersionLast="44" xr6:coauthVersionMax="44" xr10:uidLastSave="{00000000-0000-0000-0000-000000000000}"/>
  <bookViews>
    <workbookView xWindow="0" yWindow="0" windowWidth="16384" windowHeight="8192" xr2:uid="{00000000-000D-0000-FFFF-FFFF00000000}"/>
  </bookViews>
  <sheets>
    <sheet name="Сводная 1 (2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74" i="1" l="1"/>
  <c r="E74" i="1"/>
  <c r="FN73" i="1"/>
  <c r="FL73" i="1"/>
  <c r="FK73" i="1"/>
  <c r="FF73" i="1"/>
  <c r="FE73" i="1"/>
  <c r="EZ73" i="1"/>
  <c r="EY73" i="1"/>
  <c r="FM73" i="1" s="1"/>
  <c r="ET73" i="1"/>
  <c r="ER73" i="1"/>
  <c r="EQ73" i="1"/>
  <c r="EL73" i="1"/>
  <c r="EK73" i="1"/>
  <c r="ES73" i="1" s="1"/>
  <c r="EE73" i="1"/>
  <c r="DQ73" i="1"/>
  <c r="DG73" i="1"/>
  <c r="CW73" i="1"/>
  <c r="CJ73" i="1"/>
  <c r="BZ73" i="1"/>
  <c r="BP73" i="1"/>
  <c r="BC73" i="1"/>
  <c r="AS73" i="1"/>
  <c r="AI73" i="1"/>
  <c r="S73" i="1"/>
  <c r="BD73" i="1" s="1"/>
  <c r="FL72" i="1"/>
  <c r="FK72" i="1"/>
  <c r="FF72" i="1"/>
  <c r="FE72" i="1"/>
  <c r="EZ72" i="1"/>
  <c r="EY72" i="1"/>
  <c r="FM72" i="1" s="1"/>
  <c r="ET72" i="1"/>
  <c r="ER72" i="1"/>
  <c r="EQ72" i="1"/>
  <c r="EL72" i="1"/>
  <c r="EK72" i="1"/>
  <c r="ES72" i="1" s="1"/>
  <c r="EE72" i="1"/>
  <c r="DQ72" i="1"/>
  <c r="DG72" i="1"/>
  <c r="CW72" i="1"/>
  <c r="CJ72" i="1"/>
  <c r="BZ72" i="1"/>
  <c r="BP72" i="1"/>
  <c r="BC72" i="1"/>
  <c r="AS72" i="1"/>
  <c r="AI72" i="1"/>
  <c r="S72" i="1"/>
  <c r="BD72" i="1" s="1"/>
  <c r="FL71" i="1"/>
  <c r="FK71" i="1"/>
  <c r="FF71" i="1"/>
  <c r="FE71" i="1"/>
  <c r="EZ71" i="1"/>
  <c r="EY71" i="1"/>
  <c r="FM71" i="1" s="1"/>
  <c r="ET71" i="1"/>
  <c r="ER71" i="1"/>
  <c r="EQ71" i="1"/>
  <c r="EL71" i="1"/>
  <c r="EK71" i="1"/>
  <c r="ES71" i="1" s="1"/>
  <c r="EE71" i="1"/>
  <c r="DQ71" i="1"/>
  <c r="DG71" i="1"/>
  <c r="CW71" i="1"/>
  <c r="CJ71" i="1"/>
  <c r="BZ71" i="1"/>
  <c r="BP71" i="1"/>
  <c r="BC71" i="1"/>
  <c r="AS71" i="1"/>
  <c r="AI71" i="1"/>
  <c r="S71" i="1"/>
  <c r="BD71" i="1" s="1"/>
  <c r="FL70" i="1"/>
  <c r="FK70" i="1"/>
  <c r="FF70" i="1"/>
  <c r="FE70" i="1"/>
  <c r="EZ70" i="1"/>
  <c r="EY70" i="1"/>
  <c r="FM70" i="1" s="1"/>
  <c r="ET70" i="1"/>
  <c r="ER70" i="1"/>
  <c r="EQ70" i="1"/>
  <c r="EL70" i="1"/>
  <c r="EK70" i="1"/>
  <c r="ES70" i="1" s="1"/>
  <c r="EE70" i="1"/>
  <c r="DQ70" i="1"/>
  <c r="DG70" i="1"/>
  <c r="CW70" i="1"/>
  <c r="CJ70" i="1"/>
  <c r="BZ70" i="1"/>
  <c r="BP70" i="1"/>
  <c r="BC70" i="1"/>
  <c r="AS70" i="1"/>
  <c r="AI70" i="1"/>
  <c r="S70" i="1"/>
  <c r="BD70" i="1" s="1"/>
  <c r="FL69" i="1"/>
  <c r="FK69" i="1"/>
  <c r="FE69" i="1"/>
  <c r="EY69" i="1"/>
  <c r="FM69" i="1" s="1"/>
  <c r="ET69" i="1"/>
  <c r="ER69" i="1"/>
  <c r="EQ69" i="1"/>
  <c r="EL69" i="1"/>
  <c r="EK69" i="1"/>
  <c r="ES69" i="1" s="1"/>
  <c r="EE69" i="1"/>
  <c r="DQ69" i="1"/>
  <c r="DG69" i="1"/>
  <c r="CW69" i="1"/>
  <c r="CJ69" i="1"/>
  <c r="BZ69" i="1"/>
  <c r="BP69" i="1"/>
  <c r="BC69" i="1"/>
  <c r="AS69" i="1"/>
  <c r="AI69" i="1"/>
  <c r="S69" i="1"/>
  <c r="BD69" i="1" s="1"/>
  <c r="FL68" i="1"/>
  <c r="FK68" i="1"/>
  <c r="FF68" i="1"/>
  <c r="FE68" i="1"/>
  <c r="EZ68" i="1"/>
  <c r="EY68" i="1"/>
  <c r="FM68" i="1" s="1"/>
  <c r="ET68" i="1"/>
  <c r="ER68" i="1"/>
  <c r="EQ68" i="1"/>
  <c r="EL68" i="1"/>
  <c r="EK68" i="1"/>
  <c r="ES68" i="1" s="1"/>
  <c r="EE68" i="1"/>
  <c r="DQ68" i="1"/>
  <c r="DG68" i="1"/>
  <c r="CW68" i="1"/>
  <c r="CJ68" i="1"/>
  <c r="BZ68" i="1"/>
  <c r="BP68" i="1"/>
  <c r="BC68" i="1"/>
  <c r="AS68" i="1"/>
  <c r="AI68" i="1"/>
  <c r="S68" i="1"/>
  <c r="BD68" i="1" s="1"/>
  <c r="FN67" i="1"/>
  <c r="FL67" i="1"/>
  <c r="FK67" i="1"/>
  <c r="FF67" i="1"/>
  <c r="FE67" i="1"/>
  <c r="EZ67" i="1"/>
  <c r="EY67" i="1"/>
  <c r="FM67" i="1" s="1"/>
  <c r="ET67" i="1"/>
  <c r="ER67" i="1"/>
  <c r="EQ67" i="1"/>
  <c r="EL67" i="1"/>
  <c r="EK67" i="1"/>
  <c r="ES67" i="1" s="1"/>
  <c r="EE67" i="1"/>
  <c r="DQ67" i="1"/>
  <c r="DG67" i="1"/>
  <c r="CW67" i="1"/>
  <c r="CJ67" i="1"/>
  <c r="BZ67" i="1"/>
  <c r="BP67" i="1"/>
  <c r="BC67" i="1"/>
  <c r="AS67" i="1"/>
  <c r="AI67" i="1"/>
  <c r="S67" i="1"/>
  <c r="BD67" i="1" s="1"/>
  <c r="FL66" i="1"/>
  <c r="FK66" i="1"/>
  <c r="FF66" i="1"/>
  <c r="FE66" i="1"/>
  <c r="EZ66" i="1"/>
  <c r="EY66" i="1"/>
  <c r="FM66" i="1" s="1"/>
  <c r="ET66" i="1"/>
  <c r="ER66" i="1"/>
  <c r="EQ66" i="1"/>
  <c r="EL66" i="1"/>
  <c r="EK66" i="1"/>
  <c r="ES66" i="1" s="1"/>
  <c r="EE66" i="1"/>
  <c r="DQ66" i="1"/>
  <c r="DG66" i="1"/>
  <c r="CW66" i="1"/>
  <c r="CJ66" i="1"/>
  <c r="BZ66" i="1"/>
  <c r="BP66" i="1"/>
  <c r="BC66" i="1"/>
  <c r="AS66" i="1"/>
  <c r="AI66" i="1"/>
  <c r="S66" i="1"/>
  <c r="BD66" i="1" s="1"/>
  <c r="FL65" i="1"/>
  <c r="FK65" i="1"/>
  <c r="FF65" i="1"/>
  <c r="FE65" i="1"/>
  <c r="EZ65" i="1"/>
  <c r="EY65" i="1"/>
  <c r="FM65" i="1" s="1"/>
  <c r="ET65" i="1"/>
  <c r="ER65" i="1"/>
  <c r="EQ65" i="1"/>
  <c r="EL65" i="1"/>
  <c r="EK65" i="1"/>
  <c r="ES65" i="1" s="1"/>
  <c r="EE65" i="1"/>
  <c r="DQ65" i="1"/>
  <c r="DG65" i="1"/>
  <c r="CW65" i="1"/>
  <c r="CJ65" i="1"/>
  <c r="BZ65" i="1"/>
  <c r="BP65" i="1"/>
  <c r="BC65" i="1"/>
  <c r="AS65" i="1"/>
  <c r="AI65" i="1"/>
  <c r="S65" i="1"/>
  <c r="BD65" i="1" s="1"/>
  <c r="FL64" i="1"/>
  <c r="FK64" i="1"/>
  <c r="FF64" i="1"/>
  <c r="FE64" i="1"/>
  <c r="EZ64" i="1"/>
  <c r="EY64" i="1"/>
  <c r="FM64" i="1" s="1"/>
  <c r="ET64" i="1"/>
  <c r="ER64" i="1"/>
  <c r="EQ64" i="1"/>
  <c r="EL64" i="1"/>
  <c r="EK64" i="1"/>
  <c r="ES64" i="1" s="1"/>
  <c r="EE64" i="1"/>
  <c r="DQ64" i="1"/>
  <c r="DG64" i="1"/>
  <c r="CW64" i="1"/>
  <c r="CJ64" i="1"/>
  <c r="BZ64" i="1"/>
  <c r="BP64" i="1"/>
  <c r="BC64" i="1"/>
  <c r="AS64" i="1"/>
  <c r="AI64" i="1"/>
  <c r="S64" i="1"/>
  <c r="BD64" i="1" s="1"/>
  <c r="FL63" i="1"/>
  <c r="FK63" i="1"/>
  <c r="FF63" i="1"/>
  <c r="FE63" i="1"/>
  <c r="EZ63" i="1"/>
  <c r="EY63" i="1"/>
  <c r="FM63" i="1" s="1"/>
  <c r="ET63" i="1"/>
  <c r="ER63" i="1"/>
  <c r="EQ63" i="1"/>
  <c r="EL63" i="1"/>
  <c r="EK63" i="1"/>
  <c r="ES63" i="1" s="1"/>
  <c r="EE63" i="1"/>
  <c r="DQ63" i="1"/>
  <c r="DG63" i="1"/>
  <c r="CW63" i="1"/>
  <c r="CJ63" i="1"/>
  <c r="BZ63" i="1"/>
  <c r="BP63" i="1"/>
  <c r="BC63" i="1"/>
  <c r="AS63" i="1"/>
  <c r="AI63" i="1"/>
  <c r="S63" i="1"/>
  <c r="BD63" i="1" s="1"/>
  <c r="FL62" i="1"/>
  <c r="FK62" i="1"/>
  <c r="FF62" i="1"/>
  <c r="FE62" i="1"/>
  <c r="EZ62" i="1"/>
  <c r="EY62" i="1"/>
  <c r="FM62" i="1" s="1"/>
  <c r="ET62" i="1"/>
  <c r="ER62" i="1"/>
  <c r="EQ62" i="1"/>
  <c r="EL62" i="1"/>
  <c r="EK62" i="1"/>
  <c r="ES62" i="1" s="1"/>
  <c r="EE62" i="1"/>
  <c r="DQ62" i="1"/>
  <c r="DG62" i="1"/>
  <c r="CW62" i="1"/>
  <c r="CJ62" i="1"/>
  <c r="BZ62" i="1"/>
  <c r="BP62" i="1"/>
  <c r="BC62" i="1"/>
  <c r="AS62" i="1"/>
  <c r="AI62" i="1"/>
  <c r="S62" i="1"/>
  <c r="BD62" i="1" s="1"/>
  <c r="FK61" i="1"/>
  <c r="FE61" i="1"/>
  <c r="EY61" i="1"/>
  <c r="FM61" i="1" s="1"/>
  <c r="EQ61" i="1"/>
  <c r="EK61" i="1"/>
  <c r="ES61" i="1" s="1"/>
  <c r="EE61" i="1"/>
  <c r="DQ61" i="1"/>
  <c r="DG61" i="1"/>
  <c r="CW61" i="1"/>
  <c r="CJ61" i="1"/>
  <c r="BZ61" i="1"/>
  <c r="BP61" i="1"/>
  <c r="BC61" i="1"/>
  <c r="AS61" i="1"/>
  <c r="AI61" i="1"/>
  <c r="S61" i="1"/>
  <c r="BD61" i="1" s="1"/>
  <c r="FL60" i="1"/>
  <c r="FK60" i="1"/>
  <c r="FF60" i="1"/>
  <c r="FE60" i="1"/>
  <c r="EY60" i="1"/>
  <c r="FM60" i="1" s="1"/>
  <c r="ET60" i="1"/>
  <c r="ER60" i="1"/>
  <c r="EQ60" i="1"/>
  <c r="EL60" i="1"/>
  <c r="EK60" i="1"/>
  <c r="ES60" i="1" s="1"/>
  <c r="EE60" i="1"/>
  <c r="DG60" i="1"/>
  <c r="CW60" i="1"/>
  <c r="CJ60" i="1"/>
  <c r="BZ60" i="1"/>
  <c r="BP60" i="1"/>
  <c r="BC60" i="1"/>
  <c r="AS60" i="1"/>
  <c r="AI60" i="1"/>
  <c r="S60" i="1"/>
  <c r="BD60" i="1" s="1"/>
  <c r="FL59" i="1"/>
  <c r="FK59" i="1"/>
  <c r="FF59" i="1"/>
  <c r="FE59" i="1"/>
  <c r="EZ59" i="1"/>
  <c r="EY59" i="1"/>
  <c r="FM59" i="1" s="1"/>
  <c r="ET59" i="1"/>
  <c r="ER59" i="1"/>
  <c r="EQ59" i="1"/>
  <c r="EL59" i="1"/>
  <c r="EK59" i="1"/>
  <c r="ES59" i="1" s="1"/>
  <c r="EE59" i="1"/>
  <c r="DQ59" i="1"/>
  <c r="DG59" i="1"/>
  <c r="CW59" i="1"/>
  <c r="CJ59" i="1"/>
  <c r="BZ59" i="1"/>
  <c r="BP59" i="1"/>
  <c r="BC59" i="1"/>
  <c r="AS59" i="1"/>
  <c r="AI59" i="1"/>
  <c r="S59" i="1"/>
  <c r="BD59" i="1" s="1"/>
  <c r="FL58" i="1"/>
  <c r="FK58" i="1"/>
  <c r="FF58" i="1"/>
  <c r="FE58" i="1"/>
  <c r="EZ58" i="1"/>
  <c r="EY58" i="1"/>
  <c r="FM58" i="1" s="1"/>
  <c r="ET58" i="1"/>
  <c r="ER58" i="1"/>
  <c r="EQ58" i="1"/>
  <c r="EL58" i="1"/>
  <c r="EK58" i="1"/>
  <c r="ES58" i="1" s="1"/>
  <c r="EE58" i="1"/>
  <c r="DQ58" i="1"/>
  <c r="DG58" i="1"/>
  <c r="CW58" i="1"/>
  <c r="CJ58" i="1"/>
  <c r="BZ58" i="1"/>
  <c r="BP58" i="1"/>
  <c r="BC58" i="1"/>
  <c r="AS58" i="1"/>
  <c r="AI58" i="1"/>
  <c r="S58" i="1"/>
  <c r="BD58" i="1" s="1"/>
  <c r="FL57" i="1"/>
  <c r="FK57" i="1"/>
  <c r="FF57" i="1"/>
  <c r="FE57" i="1"/>
  <c r="EZ57" i="1"/>
  <c r="EY57" i="1"/>
  <c r="FM57" i="1" s="1"/>
  <c r="ET57" i="1"/>
  <c r="ER57" i="1"/>
  <c r="EQ57" i="1"/>
  <c r="EL57" i="1"/>
  <c r="EK57" i="1"/>
  <c r="ES57" i="1" s="1"/>
  <c r="EE57" i="1"/>
  <c r="DQ57" i="1"/>
  <c r="DG57" i="1"/>
  <c r="CW57" i="1"/>
  <c r="CJ57" i="1"/>
  <c r="BZ57" i="1"/>
  <c r="BP57" i="1"/>
  <c r="BC57" i="1"/>
  <c r="AS57" i="1"/>
  <c r="AI57" i="1"/>
  <c r="S57" i="1"/>
  <c r="BD57" i="1" s="1"/>
  <c r="FL56" i="1"/>
  <c r="FK56" i="1"/>
  <c r="FF56" i="1"/>
  <c r="FE56" i="1"/>
  <c r="EZ56" i="1"/>
  <c r="EY56" i="1"/>
  <c r="FM56" i="1" s="1"/>
  <c r="ET56" i="1"/>
  <c r="ER56" i="1"/>
  <c r="EQ56" i="1"/>
  <c r="EL56" i="1"/>
  <c r="EK56" i="1"/>
  <c r="ES56" i="1" s="1"/>
  <c r="EE56" i="1"/>
  <c r="DQ56" i="1"/>
  <c r="DG56" i="1"/>
  <c r="CW56" i="1"/>
  <c r="CJ56" i="1"/>
  <c r="BZ56" i="1"/>
  <c r="BP56" i="1"/>
  <c r="BC56" i="1"/>
  <c r="AS56" i="1"/>
  <c r="AI56" i="1"/>
  <c r="S56" i="1"/>
  <c r="BD56" i="1" s="1"/>
  <c r="FL55" i="1"/>
  <c r="FK55" i="1"/>
  <c r="FF55" i="1"/>
  <c r="FE55" i="1"/>
  <c r="EZ55" i="1"/>
  <c r="EY55" i="1"/>
  <c r="FM55" i="1" s="1"/>
  <c r="ET55" i="1"/>
  <c r="ER55" i="1"/>
  <c r="EQ55" i="1"/>
  <c r="EL55" i="1"/>
  <c r="EK55" i="1"/>
  <c r="ES55" i="1" s="1"/>
  <c r="EE55" i="1"/>
  <c r="DQ55" i="1"/>
  <c r="DG55" i="1"/>
  <c r="CW55" i="1"/>
  <c r="CJ55" i="1"/>
  <c r="BZ55" i="1"/>
  <c r="BP55" i="1"/>
  <c r="BC55" i="1"/>
  <c r="AS55" i="1"/>
  <c r="AI55" i="1"/>
  <c r="S55" i="1"/>
  <c r="BD55" i="1" s="1"/>
  <c r="FL54" i="1"/>
  <c r="FK54" i="1"/>
  <c r="FF54" i="1"/>
  <c r="FE54" i="1"/>
  <c r="EZ54" i="1"/>
  <c r="EY54" i="1"/>
  <c r="FM54" i="1" s="1"/>
  <c r="ET54" i="1"/>
  <c r="ER54" i="1"/>
  <c r="EQ54" i="1"/>
  <c r="EL54" i="1"/>
  <c r="EK54" i="1"/>
  <c r="ES54" i="1" s="1"/>
  <c r="EE54" i="1"/>
  <c r="DQ54" i="1"/>
  <c r="DG54" i="1"/>
  <c r="CW54" i="1"/>
  <c r="CJ54" i="1"/>
  <c r="BZ54" i="1"/>
  <c r="BP54" i="1"/>
  <c r="BC54" i="1"/>
  <c r="AS54" i="1"/>
  <c r="AI54" i="1"/>
  <c r="S54" i="1"/>
  <c r="BD54" i="1" s="1"/>
  <c r="FL53" i="1"/>
  <c r="FK53" i="1"/>
  <c r="FF53" i="1"/>
  <c r="FE53" i="1"/>
  <c r="EZ53" i="1"/>
  <c r="EY53" i="1"/>
  <c r="FM53" i="1" s="1"/>
  <c r="ET53" i="1"/>
  <c r="ER53" i="1"/>
  <c r="EQ53" i="1"/>
  <c r="EL53" i="1"/>
  <c r="EK53" i="1"/>
  <c r="ES53" i="1" s="1"/>
  <c r="EE53" i="1"/>
  <c r="DQ53" i="1"/>
  <c r="DG53" i="1"/>
  <c r="CW53" i="1"/>
  <c r="CJ53" i="1"/>
  <c r="BZ53" i="1"/>
  <c r="BP53" i="1"/>
  <c r="BC53" i="1"/>
  <c r="AS53" i="1"/>
  <c r="AI53" i="1"/>
  <c r="S53" i="1"/>
  <c r="BD53" i="1" s="1"/>
  <c r="FL52" i="1"/>
  <c r="FK52" i="1"/>
  <c r="FF52" i="1"/>
  <c r="FE52" i="1"/>
  <c r="EZ52" i="1"/>
  <c r="EY52" i="1"/>
  <c r="FM52" i="1" s="1"/>
  <c r="ET52" i="1"/>
  <c r="ER52" i="1"/>
  <c r="EQ52" i="1"/>
  <c r="EL52" i="1"/>
  <c r="EK52" i="1"/>
  <c r="ES52" i="1" s="1"/>
  <c r="EE52" i="1"/>
  <c r="DQ52" i="1"/>
  <c r="DG52" i="1"/>
  <c r="CW52" i="1"/>
  <c r="CJ52" i="1"/>
  <c r="BZ52" i="1"/>
  <c r="BP52" i="1"/>
  <c r="BC52" i="1"/>
  <c r="AS52" i="1"/>
  <c r="AI52" i="1"/>
  <c r="S52" i="1"/>
  <c r="BD52" i="1" s="1"/>
  <c r="FL51" i="1"/>
  <c r="FK51" i="1"/>
  <c r="FF51" i="1"/>
  <c r="FE51" i="1"/>
  <c r="EZ51" i="1"/>
  <c r="EY51" i="1"/>
  <c r="FM51" i="1" s="1"/>
  <c r="ET51" i="1"/>
  <c r="ER51" i="1"/>
  <c r="EQ51" i="1"/>
  <c r="EL51" i="1"/>
  <c r="EK51" i="1"/>
  <c r="ES51" i="1" s="1"/>
  <c r="EE51" i="1"/>
  <c r="DQ51" i="1"/>
  <c r="DG51" i="1"/>
  <c r="CW51" i="1"/>
  <c r="CJ51" i="1"/>
  <c r="BZ51" i="1"/>
  <c r="BP51" i="1"/>
  <c r="BC51" i="1"/>
  <c r="AS51" i="1"/>
  <c r="AI51" i="1"/>
  <c r="S51" i="1"/>
  <c r="BD51" i="1" s="1"/>
  <c r="FL50" i="1"/>
  <c r="FK50" i="1"/>
  <c r="FF50" i="1"/>
  <c r="FE50" i="1"/>
  <c r="EZ50" i="1"/>
  <c r="EY50" i="1"/>
  <c r="FM50" i="1" s="1"/>
  <c r="ET50" i="1"/>
  <c r="ER50" i="1"/>
  <c r="EQ50" i="1"/>
  <c r="EL50" i="1"/>
  <c r="EK50" i="1"/>
  <c r="ES50" i="1" s="1"/>
  <c r="EE50" i="1"/>
  <c r="DQ50" i="1"/>
  <c r="DG50" i="1"/>
  <c r="CW50" i="1"/>
  <c r="CJ50" i="1"/>
  <c r="BZ50" i="1"/>
  <c r="BP50" i="1"/>
  <c r="BC50" i="1"/>
  <c r="AS50" i="1"/>
  <c r="AI50" i="1"/>
  <c r="S50" i="1"/>
  <c r="BD50" i="1" s="1"/>
  <c r="FL49" i="1"/>
  <c r="FK49" i="1"/>
  <c r="FF49" i="1"/>
  <c r="FE49" i="1"/>
  <c r="EZ49" i="1"/>
  <c r="EY49" i="1"/>
  <c r="FM49" i="1" s="1"/>
  <c r="ET49" i="1"/>
  <c r="ER49" i="1"/>
  <c r="EQ49" i="1"/>
  <c r="EL49" i="1"/>
  <c r="EK49" i="1"/>
  <c r="ES49" i="1" s="1"/>
  <c r="EE49" i="1"/>
  <c r="DQ49" i="1"/>
  <c r="DG49" i="1"/>
  <c r="CW49" i="1"/>
  <c r="CJ49" i="1"/>
  <c r="BZ49" i="1"/>
  <c r="BP49" i="1"/>
  <c r="BC49" i="1"/>
  <c r="AS49" i="1"/>
  <c r="AI49" i="1"/>
  <c r="S49" i="1"/>
  <c r="BD49" i="1" s="1"/>
  <c r="FL48" i="1"/>
  <c r="FK48" i="1"/>
  <c r="FF48" i="1"/>
  <c r="FE48" i="1"/>
  <c r="EZ48" i="1"/>
  <c r="EY48" i="1"/>
  <c r="FM48" i="1" s="1"/>
  <c r="ET48" i="1"/>
  <c r="ER48" i="1"/>
  <c r="EQ48" i="1"/>
  <c r="EL48" i="1"/>
  <c r="EK48" i="1"/>
  <c r="ES48" i="1" s="1"/>
  <c r="EE48" i="1"/>
  <c r="DQ48" i="1"/>
  <c r="DG48" i="1"/>
  <c r="CW48" i="1"/>
  <c r="CJ48" i="1"/>
  <c r="BZ48" i="1"/>
  <c r="BP48" i="1"/>
  <c r="BC48" i="1"/>
  <c r="AS48" i="1"/>
  <c r="AI48" i="1"/>
  <c r="S48" i="1"/>
  <c r="BD48" i="1" s="1"/>
  <c r="FL47" i="1"/>
  <c r="FK47" i="1"/>
  <c r="FF47" i="1"/>
  <c r="FE47" i="1"/>
  <c r="EZ47" i="1"/>
  <c r="EY47" i="1"/>
  <c r="FM47" i="1" s="1"/>
  <c r="ET47" i="1"/>
  <c r="ER47" i="1"/>
  <c r="EQ47" i="1"/>
  <c r="EL47" i="1"/>
  <c r="EK47" i="1"/>
  <c r="ES47" i="1" s="1"/>
  <c r="EE47" i="1"/>
  <c r="DQ47" i="1"/>
  <c r="DG47" i="1"/>
  <c r="CW47" i="1"/>
  <c r="CJ47" i="1"/>
  <c r="BZ47" i="1"/>
  <c r="BP47" i="1"/>
  <c r="BC47" i="1"/>
  <c r="AS47" i="1"/>
  <c r="AI47" i="1"/>
  <c r="S47" i="1"/>
  <c r="BD47" i="1" s="1"/>
  <c r="FL46" i="1"/>
  <c r="FK46" i="1"/>
  <c r="FF46" i="1"/>
  <c r="FE46" i="1"/>
  <c r="EZ46" i="1"/>
  <c r="EY46" i="1"/>
  <c r="FM46" i="1" s="1"/>
  <c r="ET46" i="1"/>
  <c r="ER46" i="1"/>
  <c r="EQ46" i="1"/>
  <c r="EL46" i="1"/>
  <c r="EK46" i="1"/>
  <c r="ES46" i="1" s="1"/>
  <c r="EE46" i="1"/>
  <c r="DQ46" i="1"/>
  <c r="DG46" i="1"/>
  <c r="CW46" i="1"/>
  <c r="CJ46" i="1"/>
  <c r="BZ46" i="1"/>
  <c r="BP46" i="1"/>
  <c r="BC46" i="1"/>
  <c r="AS46" i="1"/>
  <c r="AI46" i="1"/>
  <c r="S46" i="1"/>
  <c r="BD46" i="1" s="1"/>
  <c r="FL45" i="1"/>
  <c r="FK45" i="1"/>
  <c r="FF45" i="1"/>
  <c r="FE45" i="1"/>
  <c r="EZ45" i="1"/>
  <c r="EY45" i="1"/>
  <c r="FM45" i="1" s="1"/>
  <c r="ET45" i="1"/>
  <c r="ER45" i="1"/>
  <c r="EQ45" i="1"/>
  <c r="EL45" i="1"/>
  <c r="EK45" i="1"/>
  <c r="ES45" i="1" s="1"/>
  <c r="EE45" i="1"/>
  <c r="DQ45" i="1"/>
  <c r="DG45" i="1"/>
  <c r="CW45" i="1"/>
  <c r="CJ45" i="1"/>
  <c r="BZ45" i="1"/>
  <c r="BP45" i="1"/>
  <c r="BC45" i="1"/>
  <c r="AS45" i="1"/>
  <c r="AI45" i="1"/>
  <c r="S45" i="1"/>
  <c r="BD45" i="1" s="1"/>
  <c r="FL44" i="1"/>
  <c r="FK44" i="1"/>
  <c r="FF44" i="1"/>
  <c r="FE44" i="1"/>
  <c r="EZ44" i="1"/>
  <c r="EY44" i="1"/>
  <c r="FM44" i="1" s="1"/>
  <c r="ET44" i="1"/>
  <c r="ER44" i="1"/>
  <c r="EQ44" i="1"/>
  <c r="EL44" i="1"/>
  <c r="EK44" i="1"/>
  <c r="ES44" i="1" s="1"/>
  <c r="EE44" i="1"/>
  <c r="DQ44" i="1"/>
  <c r="DG44" i="1"/>
  <c r="CW44" i="1"/>
  <c r="CJ44" i="1"/>
  <c r="BZ44" i="1"/>
  <c r="BP44" i="1"/>
  <c r="BC44" i="1"/>
  <c r="AS44" i="1"/>
  <c r="AI44" i="1"/>
  <c r="S44" i="1"/>
  <c r="BD44" i="1" s="1"/>
  <c r="FL43" i="1"/>
  <c r="FK43" i="1"/>
  <c r="FF43" i="1"/>
  <c r="FE43" i="1"/>
  <c r="EZ43" i="1"/>
  <c r="EY43" i="1"/>
  <c r="FM43" i="1" s="1"/>
  <c r="ET43" i="1"/>
  <c r="ER43" i="1"/>
  <c r="EQ43" i="1"/>
  <c r="EL43" i="1"/>
  <c r="EK43" i="1"/>
  <c r="ES43" i="1" s="1"/>
  <c r="EE43" i="1"/>
  <c r="DQ43" i="1"/>
  <c r="DG43" i="1"/>
  <c r="CW43" i="1"/>
  <c r="CJ43" i="1"/>
  <c r="BZ43" i="1"/>
  <c r="BP43" i="1"/>
  <c r="BC43" i="1"/>
  <c r="AS43" i="1"/>
  <c r="AI43" i="1"/>
  <c r="S43" i="1"/>
  <c r="BD43" i="1" s="1"/>
  <c r="FK42" i="1"/>
  <c r="FE42" i="1"/>
  <c r="EY42" i="1"/>
  <c r="FM42" i="1" s="1"/>
  <c r="ER42" i="1"/>
  <c r="EQ42" i="1"/>
  <c r="EL42" i="1"/>
  <c r="EK42" i="1"/>
  <c r="ES42" i="1" s="1"/>
  <c r="EE42" i="1"/>
  <c r="DQ42" i="1"/>
  <c r="DG42" i="1"/>
  <c r="CW42" i="1"/>
  <c r="CJ42" i="1"/>
  <c r="BZ42" i="1"/>
  <c r="BP42" i="1"/>
  <c r="BC42" i="1"/>
  <c r="AS42" i="1"/>
  <c r="AI42" i="1"/>
  <c r="S42" i="1"/>
  <c r="BD42" i="1" s="1"/>
  <c r="FL41" i="1"/>
  <c r="FK41" i="1"/>
  <c r="FF41" i="1"/>
  <c r="FE41" i="1"/>
  <c r="EZ41" i="1"/>
  <c r="EY41" i="1"/>
  <c r="FM41" i="1" s="1"/>
  <c r="ET41" i="1"/>
  <c r="ER41" i="1"/>
  <c r="EQ41" i="1"/>
  <c r="EL41" i="1"/>
  <c r="EK41" i="1"/>
  <c r="ES41" i="1" s="1"/>
  <c r="EE41" i="1"/>
  <c r="DQ41" i="1"/>
  <c r="DG41" i="1"/>
  <c r="CW41" i="1"/>
  <c r="CJ41" i="1"/>
  <c r="BZ41" i="1"/>
  <c r="BP41" i="1"/>
  <c r="BC41" i="1"/>
  <c r="AS41" i="1"/>
  <c r="AI41" i="1"/>
  <c r="S41" i="1"/>
  <c r="BD41" i="1" s="1"/>
  <c r="FL40" i="1"/>
  <c r="FK40" i="1"/>
  <c r="FF40" i="1"/>
  <c r="FE40" i="1"/>
  <c r="EZ40" i="1"/>
  <c r="EY40" i="1"/>
  <c r="FM40" i="1" s="1"/>
  <c r="ET40" i="1"/>
  <c r="ER40" i="1"/>
  <c r="EQ40" i="1"/>
  <c r="EL40" i="1"/>
  <c r="EK40" i="1"/>
  <c r="ES40" i="1" s="1"/>
  <c r="EE40" i="1"/>
  <c r="DQ40" i="1"/>
  <c r="DG40" i="1"/>
  <c r="CW40" i="1"/>
  <c r="CJ40" i="1"/>
  <c r="BZ40" i="1"/>
  <c r="BP40" i="1"/>
  <c r="BC40" i="1"/>
  <c r="AS40" i="1"/>
  <c r="S40" i="1"/>
  <c r="BD40" i="1" s="1"/>
  <c r="FK39" i="1"/>
  <c r="FF39" i="1"/>
  <c r="FE39" i="1"/>
  <c r="EZ39" i="1"/>
  <c r="EY39" i="1"/>
  <c r="FM39" i="1" s="1"/>
  <c r="EQ39" i="1"/>
  <c r="EK39" i="1"/>
  <c r="ES39" i="1" s="1"/>
  <c r="EE39" i="1"/>
  <c r="DQ39" i="1"/>
  <c r="DG39" i="1"/>
  <c r="CW39" i="1"/>
  <c r="CJ39" i="1"/>
  <c r="BZ39" i="1"/>
  <c r="BP39" i="1"/>
  <c r="BC39" i="1"/>
  <c r="AS39" i="1"/>
  <c r="AI39" i="1"/>
  <c r="S39" i="1"/>
  <c r="BD39" i="1" s="1"/>
  <c r="FL38" i="1"/>
  <c r="FK38" i="1"/>
  <c r="FF38" i="1"/>
  <c r="FE38" i="1"/>
  <c r="EZ38" i="1"/>
  <c r="EY38" i="1"/>
  <c r="FM38" i="1" s="1"/>
  <c r="ET38" i="1"/>
  <c r="ER38" i="1"/>
  <c r="EQ38" i="1"/>
  <c r="EL38" i="1"/>
  <c r="EK38" i="1"/>
  <c r="ES38" i="1" s="1"/>
  <c r="EE38" i="1"/>
  <c r="DQ38" i="1"/>
  <c r="DG38" i="1"/>
  <c r="CW38" i="1"/>
  <c r="CJ38" i="1"/>
  <c r="BZ38" i="1"/>
  <c r="BP38" i="1"/>
  <c r="BC38" i="1"/>
  <c r="AS38" i="1"/>
  <c r="AI38" i="1"/>
  <c r="S38" i="1"/>
  <c r="BD38" i="1" s="1"/>
  <c r="FL37" i="1"/>
  <c r="FK37" i="1"/>
  <c r="FF37" i="1"/>
  <c r="FE37" i="1"/>
  <c r="EZ37" i="1"/>
  <c r="EY37" i="1"/>
  <c r="FM37" i="1" s="1"/>
  <c r="ET37" i="1"/>
  <c r="ER37" i="1"/>
  <c r="EQ37" i="1"/>
  <c r="EL37" i="1"/>
  <c r="EK37" i="1"/>
  <c r="ES37" i="1" s="1"/>
  <c r="EE37" i="1"/>
  <c r="DQ37" i="1"/>
  <c r="DG37" i="1"/>
  <c r="CW37" i="1"/>
  <c r="CJ37" i="1"/>
  <c r="BZ37" i="1"/>
  <c r="BP37" i="1"/>
  <c r="BC37" i="1"/>
  <c r="AS37" i="1"/>
  <c r="AI37" i="1"/>
  <c r="S37" i="1"/>
  <c r="BD37" i="1" s="1"/>
  <c r="FN36" i="1"/>
  <c r="FL36" i="1"/>
  <c r="FK36" i="1"/>
  <c r="FF36" i="1"/>
  <c r="FE36" i="1"/>
  <c r="EZ36" i="1"/>
  <c r="EY36" i="1"/>
  <c r="FM36" i="1" s="1"/>
  <c r="ET36" i="1"/>
  <c r="ER36" i="1"/>
  <c r="EQ36" i="1"/>
  <c r="EL36" i="1"/>
  <c r="EK36" i="1"/>
  <c r="ES36" i="1" s="1"/>
  <c r="EE36" i="1"/>
  <c r="DQ36" i="1"/>
  <c r="DG36" i="1"/>
  <c r="CW36" i="1"/>
  <c r="CJ36" i="1"/>
  <c r="BZ36" i="1"/>
  <c r="BP36" i="1"/>
  <c r="BC36" i="1"/>
  <c r="AS36" i="1"/>
  <c r="AI36" i="1"/>
  <c r="S36" i="1"/>
  <c r="BD36" i="1" s="1"/>
  <c r="FL35" i="1"/>
  <c r="FK35" i="1"/>
  <c r="FF35" i="1"/>
  <c r="FE35" i="1"/>
  <c r="EZ35" i="1"/>
  <c r="EY35" i="1"/>
  <c r="FM35" i="1" s="1"/>
  <c r="ET35" i="1"/>
  <c r="ER35" i="1"/>
  <c r="EQ35" i="1"/>
  <c r="EL35" i="1"/>
  <c r="EK35" i="1"/>
  <c r="ES35" i="1" s="1"/>
  <c r="EE35" i="1"/>
  <c r="DQ35" i="1"/>
  <c r="DG35" i="1"/>
  <c r="CW35" i="1"/>
  <c r="CJ35" i="1"/>
  <c r="BZ35" i="1"/>
  <c r="BP35" i="1"/>
  <c r="BC35" i="1"/>
  <c r="AS35" i="1"/>
  <c r="AI35" i="1"/>
  <c r="S35" i="1"/>
  <c r="BD35" i="1" s="1"/>
  <c r="FL34" i="1"/>
  <c r="FK34" i="1"/>
  <c r="FF34" i="1"/>
  <c r="FE34" i="1"/>
  <c r="EZ34" i="1"/>
  <c r="EY34" i="1"/>
  <c r="FM34" i="1" s="1"/>
  <c r="ET34" i="1"/>
  <c r="ER34" i="1"/>
  <c r="EQ34" i="1"/>
  <c r="EL34" i="1"/>
  <c r="EK34" i="1"/>
  <c r="ES34" i="1" s="1"/>
  <c r="EE34" i="1"/>
  <c r="DQ34" i="1"/>
  <c r="DG34" i="1"/>
  <c r="CW34" i="1"/>
  <c r="CJ34" i="1"/>
  <c r="BZ34" i="1"/>
  <c r="BP34" i="1"/>
  <c r="BC34" i="1"/>
  <c r="AS34" i="1"/>
  <c r="AI34" i="1"/>
  <c r="S34" i="1"/>
  <c r="BD34" i="1" s="1"/>
  <c r="FL33" i="1"/>
  <c r="FK33" i="1"/>
  <c r="FF33" i="1"/>
  <c r="FE33" i="1"/>
  <c r="EZ33" i="1"/>
  <c r="EY33" i="1"/>
  <c r="FM33" i="1" s="1"/>
  <c r="ET33" i="1"/>
  <c r="ER33" i="1"/>
  <c r="EQ33" i="1"/>
  <c r="EL33" i="1"/>
  <c r="EK33" i="1"/>
  <c r="ES33" i="1" s="1"/>
  <c r="EE33" i="1"/>
  <c r="DQ33" i="1"/>
  <c r="DG33" i="1"/>
  <c r="CW33" i="1"/>
  <c r="CJ33" i="1"/>
  <c r="BZ33" i="1"/>
  <c r="BP33" i="1"/>
  <c r="BC33" i="1"/>
  <c r="AS33" i="1"/>
  <c r="AI33" i="1"/>
  <c r="S33" i="1"/>
  <c r="BD33" i="1" s="1"/>
  <c r="FL32" i="1"/>
  <c r="FK32" i="1"/>
  <c r="FF32" i="1"/>
  <c r="FE32" i="1"/>
  <c r="EY32" i="1"/>
  <c r="FM32" i="1" s="1"/>
  <c r="ET32" i="1"/>
  <c r="ER32" i="1"/>
  <c r="EQ32" i="1"/>
  <c r="EL32" i="1"/>
  <c r="EK32" i="1"/>
  <c r="ES32" i="1" s="1"/>
  <c r="EE32" i="1"/>
  <c r="DQ32" i="1"/>
  <c r="DG32" i="1"/>
  <c r="CW32" i="1"/>
  <c r="CJ32" i="1"/>
  <c r="BZ32" i="1"/>
  <c r="BP32" i="1"/>
  <c r="BC32" i="1"/>
  <c r="AS32" i="1"/>
  <c r="AI32" i="1"/>
  <c r="S32" i="1"/>
  <c r="BD32" i="1" s="1"/>
  <c r="FL31" i="1"/>
  <c r="FK31" i="1"/>
  <c r="FF31" i="1"/>
  <c r="FE31" i="1"/>
  <c r="EZ31" i="1"/>
  <c r="EY31" i="1"/>
  <c r="FM31" i="1" s="1"/>
  <c r="ER31" i="1"/>
  <c r="EQ31" i="1"/>
  <c r="EK31" i="1"/>
  <c r="ES31" i="1" s="1"/>
  <c r="EE31" i="1"/>
  <c r="DQ31" i="1"/>
  <c r="DG31" i="1"/>
  <c r="CW31" i="1"/>
  <c r="CJ31" i="1"/>
  <c r="BZ31" i="1"/>
  <c r="BP31" i="1"/>
  <c r="BC31" i="1"/>
  <c r="AS31" i="1"/>
  <c r="AI31" i="1"/>
  <c r="S31" i="1"/>
  <c r="BD31" i="1" s="1"/>
  <c r="FL30" i="1"/>
  <c r="FK30" i="1"/>
  <c r="FF30" i="1"/>
  <c r="FE30" i="1"/>
  <c r="EZ30" i="1"/>
  <c r="EY30" i="1"/>
  <c r="FM30" i="1" s="1"/>
  <c r="ET30" i="1"/>
  <c r="ER30" i="1"/>
  <c r="EQ30" i="1"/>
  <c r="EL30" i="1"/>
  <c r="EK30" i="1"/>
  <c r="ES30" i="1" s="1"/>
  <c r="EE30" i="1"/>
  <c r="DQ30" i="1"/>
  <c r="DG30" i="1"/>
  <c r="CW30" i="1"/>
  <c r="CJ30" i="1"/>
  <c r="BZ30" i="1"/>
  <c r="BP30" i="1"/>
  <c r="BC30" i="1"/>
  <c r="AS30" i="1"/>
  <c r="AI30" i="1"/>
  <c r="S30" i="1"/>
  <c r="BD30" i="1" s="1"/>
  <c r="FL29" i="1"/>
  <c r="FK29" i="1"/>
  <c r="FF29" i="1"/>
  <c r="FE29" i="1"/>
  <c r="EZ29" i="1"/>
  <c r="EY29" i="1"/>
  <c r="FM29" i="1" s="1"/>
  <c r="ET29" i="1"/>
  <c r="ER29" i="1"/>
  <c r="EQ29" i="1"/>
  <c r="EL29" i="1"/>
  <c r="EK29" i="1"/>
  <c r="ES29" i="1" s="1"/>
  <c r="EE29" i="1"/>
  <c r="DQ29" i="1"/>
  <c r="DG29" i="1"/>
  <c r="CW29" i="1"/>
  <c r="CJ29" i="1"/>
  <c r="BZ29" i="1"/>
  <c r="BP29" i="1"/>
  <c r="BC29" i="1"/>
  <c r="AS29" i="1"/>
  <c r="AI29" i="1"/>
  <c r="S29" i="1"/>
  <c r="BD29" i="1" s="1"/>
  <c r="FN28" i="1"/>
  <c r="FN75" i="1" s="1"/>
  <c r="FL28" i="1"/>
  <c r="FK28" i="1"/>
  <c r="FF28" i="1"/>
  <c r="FE28" i="1"/>
  <c r="EZ28" i="1"/>
  <c r="EY28" i="1"/>
  <c r="FM28" i="1" s="1"/>
  <c r="ET28" i="1"/>
  <c r="ER28" i="1"/>
  <c r="EQ28" i="1"/>
  <c r="EL28" i="1"/>
  <c r="EK28" i="1"/>
  <c r="ES28" i="1" s="1"/>
  <c r="EE28" i="1"/>
  <c r="DQ28" i="1"/>
  <c r="DG28" i="1"/>
  <c r="CW28" i="1"/>
  <c r="CJ28" i="1"/>
  <c r="BZ28" i="1"/>
  <c r="BP28" i="1"/>
  <c r="BC28" i="1"/>
  <c r="AS28" i="1"/>
  <c r="AI28" i="1"/>
  <c r="S28" i="1"/>
  <c r="BD28" i="1" s="1"/>
  <c r="FL27" i="1"/>
  <c r="FK27" i="1"/>
  <c r="FF27" i="1"/>
  <c r="FE27" i="1"/>
  <c r="EZ27" i="1"/>
  <c r="EY27" i="1"/>
  <c r="FM27" i="1" s="1"/>
  <c r="ET27" i="1"/>
  <c r="ER27" i="1"/>
  <c r="EQ27" i="1"/>
  <c r="EL27" i="1"/>
  <c r="EK27" i="1"/>
  <c r="ES27" i="1" s="1"/>
  <c r="EE27" i="1"/>
  <c r="DQ27" i="1"/>
  <c r="DG27" i="1"/>
  <c r="CW27" i="1"/>
  <c r="CJ27" i="1"/>
  <c r="BZ27" i="1"/>
  <c r="BP27" i="1"/>
  <c r="BC27" i="1"/>
  <c r="AS27" i="1"/>
  <c r="AI27" i="1"/>
  <c r="S27" i="1"/>
  <c r="BD27" i="1" s="1"/>
  <c r="FL26" i="1"/>
  <c r="FK26" i="1"/>
  <c r="FF26" i="1"/>
  <c r="FE26" i="1"/>
  <c r="EZ26" i="1"/>
  <c r="EY26" i="1"/>
  <c r="FM26" i="1" s="1"/>
  <c r="ET26" i="1"/>
  <c r="ER26" i="1"/>
  <c r="EQ26" i="1"/>
  <c r="EL26" i="1"/>
  <c r="EK26" i="1"/>
  <c r="ES26" i="1" s="1"/>
  <c r="EE26" i="1"/>
  <c r="DQ26" i="1"/>
  <c r="DG26" i="1"/>
  <c r="CW26" i="1"/>
  <c r="CJ26" i="1"/>
  <c r="BZ26" i="1"/>
  <c r="BP26" i="1"/>
  <c r="BC26" i="1"/>
  <c r="AS26" i="1"/>
  <c r="AI26" i="1"/>
  <c r="S26" i="1"/>
  <c r="BD26" i="1" s="1"/>
  <c r="FL25" i="1"/>
  <c r="FK25" i="1"/>
  <c r="FF25" i="1"/>
  <c r="FE25" i="1"/>
  <c r="EZ25" i="1"/>
  <c r="EY25" i="1"/>
  <c r="FM25" i="1" s="1"/>
  <c r="ET25" i="1"/>
  <c r="ER25" i="1"/>
  <c r="EQ25" i="1"/>
  <c r="EL25" i="1"/>
  <c r="EK25" i="1"/>
  <c r="ES25" i="1" s="1"/>
  <c r="EE25" i="1"/>
  <c r="DQ25" i="1"/>
  <c r="DG25" i="1"/>
  <c r="CW25" i="1"/>
  <c r="CJ25" i="1"/>
  <c r="BZ25" i="1"/>
  <c r="BP25" i="1"/>
  <c r="BC25" i="1"/>
  <c r="AS25" i="1"/>
  <c r="AI25" i="1"/>
  <c r="S25" i="1"/>
  <c r="BD25" i="1" s="1"/>
  <c r="FL24" i="1"/>
  <c r="FK24" i="1"/>
  <c r="FF24" i="1"/>
  <c r="FE24" i="1"/>
  <c r="EZ24" i="1"/>
  <c r="EY24" i="1"/>
  <c r="FM24" i="1" s="1"/>
  <c r="ET24" i="1"/>
  <c r="ER24" i="1"/>
  <c r="EQ24" i="1"/>
  <c r="EL24" i="1"/>
  <c r="EK24" i="1"/>
  <c r="ES24" i="1" s="1"/>
  <c r="EE24" i="1"/>
  <c r="DQ24" i="1"/>
  <c r="DG24" i="1"/>
  <c r="CW24" i="1"/>
  <c r="CJ24" i="1"/>
  <c r="BZ24" i="1"/>
  <c r="BP24" i="1"/>
  <c r="BC24" i="1"/>
  <c r="AS24" i="1"/>
  <c r="AI24" i="1"/>
  <c r="S24" i="1"/>
  <c r="BD24" i="1" s="1"/>
  <c r="FL23" i="1"/>
  <c r="FK23" i="1"/>
  <c r="FF23" i="1"/>
  <c r="FE23" i="1"/>
  <c r="EZ23" i="1"/>
  <c r="EY23" i="1"/>
  <c r="FM23" i="1" s="1"/>
  <c r="ER23" i="1"/>
  <c r="EQ23" i="1"/>
  <c r="EL23" i="1"/>
  <c r="EK23" i="1"/>
  <c r="ES23" i="1" s="1"/>
  <c r="EE23" i="1"/>
  <c r="DQ23" i="1"/>
  <c r="DG23" i="1"/>
  <c r="CW23" i="1"/>
  <c r="CJ23" i="1"/>
  <c r="BZ23" i="1"/>
  <c r="BP23" i="1"/>
  <c r="BC23" i="1"/>
  <c r="AS23" i="1"/>
  <c r="AI23" i="1"/>
  <c r="S23" i="1"/>
  <c r="BD23" i="1" s="1"/>
  <c r="FL22" i="1"/>
  <c r="FK22" i="1"/>
  <c r="FF22" i="1"/>
  <c r="FE22" i="1"/>
  <c r="EZ22" i="1"/>
  <c r="EY22" i="1"/>
  <c r="FM22" i="1" s="1"/>
  <c r="ET22" i="1"/>
  <c r="ER22" i="1"/>
  <c r="EQ22" i="1"/>
  <c r="EL22" i="1"/>
  <c r="EK22" i="1"/>
  <c r="ES22" i="1" s="1"/>
  <c r="EE22" i="1"/>
  <c r="DQ22" i="1"/>
  <c r="DG22" i="1"/>
  <c r="CW22" i="1"/>
  <c r="CJ22" i="1"/>
  <c r="BZ22" i="1"/>
  <c r="BP22" i="1"/>
  <c r="BC22" i="1"/>
  <c r="AS22" i="1"/>
  <c r="AI22" i="1"/>
  <c r="S22" i="1"/>
  <c r="BD22" i="1" s="1"/>
  <c r="FL21" i="1"/>
  <c r="FK21" i="1"/>
  <c r="FE21" i="1"/>
  <c r="EZ21" i="1"/>
  <c r="EY21" i="1"/>
  <c r="FM21" i="1" s="1"/>
  <c r="EQ21" i="1"/>
  <c r="EL21" i="1"/>
  <c r="EK21" i="1"/>
  <c r="ES21" i="1" s="1"/>
  <c r="EE21" i="1"/>
  <c r="DQ21" i="1"/>
  <c r="DG21" i="1"/>
  <c r="CW21" i="1"/>
  <c r="CJ21" i="1"/>
  <c r="BZ21" i="1"/>
  <c r="BP21" i="1"/>
  <c r="BC21" i="1"/>
  <c r="AS21" i="1"/>
  <c r="AI21" i="1"/>
  <c r="S21" i="1"/>
  <c r="BD21" i="1" s="1"/>
  <c r="FK20" i="1"/>
  <c r="FE20" i="1"/>
  <c r="EY20" i="1"/>
  <c r="FM20" i="1" s="1"/>
  <c r="EQ20" i="1"/>
  <c r="EK20" i="1"/>
  <c r="ES20" i="1" s="1"/>
  <c r="EE20" i="1"/>
  <c r="DQ20" i="1"/>
  <c r="DG20" i="1"/>
  <c r="CW20" i="1"/>
  <c r="CJ20" i="1"/>
  <c r="BZ20" i="1"/>
  <c r="BP20" i="1"/>
  <c r="BC20" i="1"/>
  <c r="AS20" i="1"/>
  <c r="AI20" i="1"/>
  <c r="S20" i="1"/>
  <c r="BD20" i="1" s="1"/>
  <c r="FL19" i="1"/>
  <c r="FK19" i="1"/>
  <c r="FF19" i="1"/>
  <c r="FE19" i="1"/>
  <c r="EZ19" i="1"/>
  <c r="EY19" i="1"/>
  <c r="FM19" i="1" s="1"/>
  <c r="EQ19" i="1"/>
  <c r="EL19" i="1"/>
  <c r="EK19" i="1"/>
  <c r="ES19" i="1" s="1"/>
  <c r="EE19" i="1"/>
  <c r="DQ19" i="1"/>
  <c r="DG19" i="1"/>
  <c r="CW19" i="1"/>
  <c r="CJ19" i="1"/>
  <c r="BZ19" i="1"/>
  <c r="BP19" i="1"/>
  <c r="BC19" i="1"/>
  <c r="AS19" i="1"/>
  <c r="AI19" i="1"/>
  <c r="S19" i="1"/>
  <c r="BD19" i="1" s="1"/>
  <c r="FL18" i="1"/>
  <c r="FK18" i="1"/>
  <c r="FF18" i="1"/>
  <c r="FE18" i="1"/>
  <c r="EZ18" i="1"/>
  <c r="EY18" i="1"/>
  <c r="FM18" i="1" s="1"/>
  <c r="ET18" i="1"/>
  <c r="ER18" i="1"/>
  <c r="EQ18" i="1"/>
  <c r="EL18" i="1"/>
  <c r="EK18" i="1"/>
  <c r="ES18" i="1" s="1"/>
  <c r="EE18" i="1"/>
  <c r="DQ18" i="1"/>
  <c r="DG18" i="1"/>
  <c r="CW18" i="1"/>
  <c r="CJ18" i="1"/>
  <c r="BZ18" i="1"/>
  <c r="BP18" i="1"/>
  <c r="BC18" i="1"/>
  <c r="AS18" i="1"/>
  <c r="AI18" i="1"/>
  <c r="S18" i="1"/>
  <c r="BD18" i="1" s="1"/>
  <c r="FK17" i="1"/>
  <c r="FE17" i="1"/>
  <c r="EY17" i="1"/>
  <c r="FM17" i="1" s="1"/>
  <c r="EQ17" i="1"/>
  <c r="EK17" i="1"/>
  <c r="ES17" i="1" s="1"/>
  <c r="EE17" i="1"/>
  <c r="DQ17" i="1"/>
  <c r="DG17" i="1"/>
  <c r="CW17" i="1"/>
  <c r="CJ17" i="1"/>
  <c r="BZ17" i="1"/>
  <c r="BP17" i="1"/>
  <c r="BC17" i="1"/>
  <c r="AS17" i="1"/>
  <c r="AI17" i="1"/>
  <c r="S17" i="1"/>
  <c r="BD17" i="1" s="1"/>
  <c r="FL16" i="1"/>
  <c r="FK16" i="1"/>
  <c r="FF16" i="1"/>
  <c r="FE16" i="1"/>
  <c r="EZ16" i="1"/>
  <c r="EY16" i="1"/>
  <c r="FM16" i="1" s="1"/>
  <c r="ET16" i="1"/>
  <c r="ER16" i="1"/>
  <c r="EQ16" i="1"/>
  <c r="EL16" i="1"/>
  <c r="EK16" i="1"/>
  <c r="ES16" i="1" s="1"/>
  <c r="EE16" i="1"/>
  <c r="DQ16" i="1"/>
  <c r="DG16" i="1"/>
  <c r="CW16" i="1"/>
  <c r="CJ16" i="1"/>
  <c r="BZ16" i="1"/>
  <c r="BP16" i="1"/>
  <c r="BC16" i="1"/>
  <c r="AS16" i="1"/>
  <c r="AI16" i="1"/>
  <c r="S16" i="1"/>
  <c r="BD16" i="1" s="1"/>
  <c r="FL15" i="1"/>
  <c r="FK15" i="1"/>
  <c r="FF15" i="1"/>
  <c r="FE15" i="1"/>
  <c r="EZ15" i="1"/>
  <c r="EY15" i="1"/>
  <c r="FM15" i="1" s="1"/>
  <c r="ET15" i="1"/>
  <c r="ER15" i="1"/>
  <c r="EQ15" i="1"/>
  <c r="EL15" i="1"/>
  <c r="EK15" i="1"/>
  <c r="ES15" i="1" s="1"/>
  <c r="EE15" i="1"/>
  <c r="DQ15" i="1"/>
  <c r="DG15" i="1"/>
  <c r="CW15" i="1"/>
  <c r="CJ15" i="1"/>
  <c r="BZ15" i="1"/>
  <c r="BP15" i="1"/>
  <c r="BC15" i="1"/>
  <c r="AS15" i="1"/>
  <c r="AI15" i="1"/>
  <c r="S15" i="1"/>
  <c r="BD15" i="1" s="1"/>
  <c r="FL14" i="1"/>
  <c r="FK14" i="1"/>
  <c r="FF14" i="1"/>
  <c r="FE14" i="1"/>
  <c r="EZ14" i="1"/>
  <c r="EY14" i="1"/>
  <c r="FM14" i="1" s="1"/>
  <c r="ET14" i="1"/>
  <c r="ER14" i="1"/>
  <c r="EQ14" i="1"/>
  <c r="EL14" i="1"/>
  <c r="EK14" i="1"/>
  <c r="ES14" i="1" s="1"/>
  <c r="EE14" i="1"/>
  <c r="DQ14" i="1"/>
  <c r="DG14" i="1"/>
  <c r="CW14" i="1"/>
  <c r="CJ14" i="1"/>
  <c r="BZ14" i="1"/>
  <c r="BP14" i="1"/>
  <c r="BC14" i="1"/>
  <c r="AS14" i="1"/>
  <c r="AI14" i="1"/>
  <c r="S14" i="1"/>
  <c r="BD14" i="1" s="1"/>
  <c r="FL13" i="1"/>
  <c r="FK13" i="1"/>
  <c r="FF13" i="1"/>
  <c r="FE13" i="1"/>
  <c r="EZ13" i="1"/>
  <c r="EY13" i="1"/>
  <c r="FM13" i="1" s="1"/>
  <c r="ET13" i="1"/>
  <c r="ER13" i="1"/>
  <c r="EQ13" i="1"/>
  <c r="EL13" i="1"/>
  <c r="EK13" i="1"/>
  <c r="ES13" i="1" s="1"/>
  <c r="EE13" i="1"/>
  <c r="DQ13" i="1"/>
  <c r="DG13" i="1"/>
  <c r="CW13" i="1"/>
  <c r="CJ13" i="1"/>
  <c r="BZ13" i="1"/>
  <c r="BZ75" i="1" s="1"/>
  <c r="BP13" i="1"/>
  <c r="BC13" i="1"/>
  <c r="AS13" i="1"/>
  <c r="AI13" i="1"/>
  <c r="S13" i="1"/>
  <c r="BD13" i="1" s="1"/>
  <c r="FL12" i="1"/>
  <c r="FL75" i="1" s="1"/>
  <c r="FK12" i="1"/>
  <c r="FK75" i="1" s="1"/>
  <c r="FF12" i="1"/>
  <c r="FF75" i="1" s="1"/>
  <c r="FE12" i="1"/>
  <c r="FE75" i="1" s="1"/>
  <c r="EZ12" i="1"/>
  <c r="EZ75" i="1" s="1"/>
  <c r="EY12" i="1"/>
  <c r="ET12" i="1"/>
  <c r="ET75" i="1" s="1"/>
  <c r="ER12" i="1"/>
  <c r="ER75" i="1" s="1"/>
  <c r="EQ12" i="1"/>
  <c r="EQ75" i="1" s="1"/>
  <c r="EL12" i="1"/>
  <c r="EL75" i="1" s="1"/>
  <c r="EK12" i="1"/>
  <c r="EE12" i="1"/>
  <c r="EE75" i="1" s="1"/>
  <c r="DQ12" i="1"/>
  <c r="DQ75" i="1" s="1"/>
  <c r="DG12" i="1"/>
  <c r="DG75" i="1" s="1"/>
  <c r="CW12" i="1"/>
  <c r="CJ12" i="1"/>
  <c r="CJ75" i="1" s="1"/>
  <c r="BP12" i="1"/>
  <c r="BP75" i="1" s="1"/>
  <c r="BC12" i="1"/>
  <c r="BC75" i="1" s="1"/>
  <c r="AS12" i="1"/>
  <c r="AS75" i="1" s="1"/>
  <c r="AI12" i="1"/>
  <c r="AI75" i="1" s="1"/>
  <c r="S12" i="1"/>
  <c r="S75" i="1" l="1"/>
  <c r="BD12" i="1"/>
  <c r="BD75" i="1" s="1"/>
  <c r="CW75" i="1"/>
  <c r="EF12" i="1"/>
  <c r="EK75" i="1"/>
  <c r="ES12" i="1"/>
  <c r="ES75" i="1" s="1"/>
  <c r="EY75" i="1"/>
  <c r="FM75" i="1" s="1"/>
  <c r="FM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36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57" i="1"/>
  <c r="EF58" i="1"/>
  <c r="EF59" i="1"/>
  <c r="EF60" i="1"/>
  <c r="EF61" i="1"/>
  <c r="EF62" i="1"/>
  <c r="EF63" i="1"/>
  <c r="EF64" i="1"/>
  <c r="EF65" i="1"/>
  <c r="EF66" i="1"/>
  <c r="EF67" i="1"/>
  <c r="EF68" i="1"/>
  <c r="EF69" i="1"/>
  <c r="EF70" i="1"/>
  <c r="EF71" i="1"/>
  <c r="EF72" i="1"/>
  <c r="EF73" i="1"/>
  <c r="EF75" i="1" l="1"/>
</calcChain>
</file>

<file path=xl/sharedStrings.xml><?xml version="1.0" encoding="utf-8"?>
<sst xmlns="http://schemas.openxmlformats.org/spreadsheetml/2006/main" count="398" uniqueCount="226">
  <si>
    <t>Сводная карта маниторинга качества образовательной деятельности организаций, осуществляющих образовательную деятельность</t>
  </si>
  <si>
    <t>№№ п/п</t>
  </si>
  <si>
    <t>№ по Перечню</t>
  </si>
  <si>
    <t>Наименование образовательной организации</t>
  </si>
  <si>
    <t>Всего обучающихся</t>
  </si>
  <si>
    <t>Приняли участие в анкетировании</t>
  </si>
  <si>
    <t>Критерий 1. Открытость и доступгность информации об организации</t>
  </si>
  <si>
    <t>Критерий 2. Комфортность условий, в которых осуществляется образовательная деятельность</t>
  </si>
  <si>
    <t>Критерий 3. Доброжелательность, вежливость, компетентность работников</t>
  </si>
  <si>
    <t>Критерий 4. Общее удовлетворение качеством образовательной деятельности организации</t>
  </si>
  <si>
    <t>Показатель 1.1</t>
  </si>
  <si>
    <t>Интегративный показатель</t>
  </si>
  <si>
    <t>Показатель 1.2</t>
  </si>
  <si>
    <t>Показатель 1.3</t>
  </si>
  <si>
    <t>Показатель 1.4</t>
  </si>
  <si>
    <t>Средний по 1 критерию интегративный показатель</t>
  </si>
  <si>
    <t>Показатель 2.1</t>
  </si>
  <si>
    <t>Показатель 2.2</t>
  </si>
  <si>
    <t>Показатель 2.3</t>
  </si>
  <si>
    <t>Показатель 2.4</t>
  </si>
  <si>
    <t>Показатель 2.5</t>
  </si>
  <si>
    <t>Показатель 2.6</t>
  </si>
  <si>
    <t>Показатель 2.7</t>
  </si>
  <si>
    <t>Средний по 2 критерию интегративный показатель</t>
  </si>
  <si>
    <t>Показатель 3.1</t>
  </si>
  <si>
    <t xml:space="preserve">% положительных ответов </t>
  </si>
  <si>
    <t>Показатель 3.2</t>
  </si>
  <si>
    <t>Средний по 3 критерию интегративный показатель</t>
  </si>
  <si>
    <t>% положительных ответов по 3 критерию</t>
  </si>
  <si>
    <t>Показатель 4.1</t>
  </si>
  <si>
    <t>% положительных ответов</t>
  </si>
  <si>
    <t>Показатель 4.2</t>
  </si>
  <si>
    <t>Показатель 4.3</t>
  </si>
  <si>
    <t>Средний по 4 критерию интегративный показатель</t>
  </si>
  <si>
    <t>% положительных ответов по 4 критерию</t>
  </si>
  <si>
    <t>Данные Анкеты 1</t>
  </si>
  <si>
    <t>Данные Анкет 2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</si>
  <si>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</si>
  <si>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</si>
  <si>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</si>
  <si>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</si>
  <si>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</si>
  <si>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</si>
  <si>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</si>
  <si>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</si>
  <si>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</si>
  <si>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</si>
  <si>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</si>
  <si>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</si>
  <si>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</si>
  <si>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</si>
  <si>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</si>
  <si>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</si>
  <si>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</si>
  <si>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1.3.1.1</t>
  </si>
  <si>
    <t xml:space="preserve"> 1.3.1.2</t>
  </si>
  <si>
    <t xml:space="preserve"> 1.3.1.3</t>
  </si>
  <si>
    <t xml:space="preserve"> 1.3.1.4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</si>
  <si>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</si>
  <si>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</si>
  <si>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</si>
  <si>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</si>
  <si>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</si>
  <si>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</si>
  <si>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</si>
  <si>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</si>
  <si>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</si>
  <si>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</si>
  <si>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</si>
  <si>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</si>
  <si>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</si>
  <si>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</si>
  <si>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</si>
  <si>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</si>
  <si>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</si>
  <si>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</si>
  <si>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</si>
  <si>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</si>
  <si>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</si>
  <si>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</si>
  <si>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2.3.1</t>
  </si>
  <si>
    <t xml:space="preserve"> 2.3.2</t>
  </si>
  <si>
    <t xml:space="preserve"> 2.3.3</t>
  </si>
  <si>
    <t xml:space="preserve"> 2.3.4</t>
  </si>
  <si>
    <t xml:space="preserve"> 2.3.5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</si>
  <si>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</si>
  <si>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</si>
  <si>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</si>
  <si>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</si>
  <si>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</si>
  <si>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</si>
  <si>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</si>
  <si>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2.5.1</t>
  </si>
  <si>
    <t xml:space="preserve"> 2.5.2</t>
  </si>
  <si>
    <t xml:space="preserve"> 2.5.3</t>
  </si>
  <si>
    <t xml:space="preserve"> 2.5.4</t>
  </si>
  <si>
    <t xml:space="preserve"> 2.5.5</t>
  </si>
  <si>
    <t xml:space="preserve"> 2.5.6</t>
  </si>
  <si>
    <t xml:space="preserve"> 2.6.1</t>
  </si>
  <si>
    <t xml:space="preserve"> 2.6.2</t>
  </si>
  <si>
    <t xml:space="preserve"> 2.6.3</t>
  </si>
  <si>
    <t xml:space="preserve"> 2.6.4</t>
  </si>
  <si>
    <t xml:space="preserve"> 2.6.5</t>
  </si>
  <si>
    <t xml:space="preserve"> 2.7.1</t>
  </si>
  <si>
    <t xml:space="preserve"> 2.7.2</t>
  </si>
  <si>
    <t xml:space="preserve"> 2.7.3</t>
  </si>
  <si>
    <t xml:space="preserve"> 2.7.4</t>
  </si>
  <si>
    <t xml:space="preserve"> 2.7.5</t>
  </si>
  <si>
    <t xml:space="preserve"> 2.7.6</t>
  </si>
  <si>
    <t xml:space="preserve"> 2.7.7</t>
  </si>
  <si>
    <t xml:space="preserve"> 2.7.8</t>
  </si>
  <si>
    <t xml:space="preserve"> 3.1.1</t>
  </si>
  <si>
    <t xml:space="preserve"> 3.1.2</t>
  </si>
  <si>
    <t xml:space="preserve"> 3.1.3</t>
  </si>
  <si>
    <t xml:space="preserve"> 3.1.4</t>
  </si>
  <si>
    <t xml:space="preserve"> 3.2.1</t>
  </si>
  <si>
    <t xml:space="preserve"> 3.2.2</t>
  </si>
  <si>
    <t xml:space="preserve"> 3.2.3</t>
  </si>
  <si>
    <t xml:space="preserve"> 3.2.4</t>
  </si>
  <si>
    <t xml:space="preserve"> 4.1.1</t>
  </si>
  <si>
    <t xml:space="preserve"> 4.1.2</t>
  </si>
  <si>
    <t xml:space="preserve"> 4.1.3</t>
  </si>
  <si>
    <t xml:space="preserve"> 4.1.4</t>
  </si>
  <si>
    <t xml:space="preserve"> 4.2.1</t>
  </si>
  <si>
    <t xml:space="preserve"> 4.2.2</t>
  </si>
  <si>
    <t xml:space="preserve"> 4.2.3</t>
  </si>
  <si>
    <t xml:space="preserve"> 4.2.4</t>
  </si>
  <si>
    <t xml:space="preserve"> 4.3.1</t>
  </si>
  <si>
    <t xml:space="preserve"> 4.3.2</t>
  </si>
  <si>
    <t xml:space="preserve"> 4.3.3</t>
  </si>
  <si>
    <t xml:space="preserve"> 4.3.4</t>
  </si>
  <si>
    <t>Баллы</t>
  </si>
  <si>
    <t>МУНИЦИПАЛЬНОЕ БЮДЖЕТНОЕ УЧРЕЖДЕНИЕ ДОПОЛНИТЕЛЬНОГО ОБРАЗОВАНИЯ ВЕРХНЕУФАЛЕЙСКОГО ГОРОДСКОГО ОКРУГА "ДЕТСКАЯ ШКОЛА ИСКУССТВ"</t>
  </si>
  <si>
    <t>МУНИЦИПАЛЬНОЕ БЮДЖЕТНОЕ УЧРЕЖДЕНИЕ ДОПОЛНИТЕЛЬНОГО ОБРАЗОВАНИЯ "ДЕТСКАЯ МУЗЫКАЛЬНАЯ ШКОЛА № 1" ЗЛАТОУСТОВСКОГО ГОРОДСКОГО ОКРУГА</t>
  </si>
  <si>
    <t>МУНИЦИПАЛЬНОЕ БЮДЖЕТНОЕ УЧРЕЖДЕНИЕ ДОПОЛНИТЕЛЬНОГО ОБРАЗОВАНИЯ "ДЕТСКАЯ МУЗЫКАЛЬНАЯ ШКОЛА № 2" ЗЛАТОУСТОВСКОГО ГОРОДСКОГО ОКРУГА</t>
  </si>
  <si>
    <t>1</t>
  </si>
  <si>
    <t xml:space="preserve"> </t>
  </si>
  <si>
    <t>МУНИЦИПАЛЬНОЕ БЮДЖЕТНОЕ УЧРЕЖДЕНИЕ ДОПОЛНИТЕЛЬНОГО ОБРАЗОВАНИЯ "ДЕТСКАЯ МУЗЫКАЛЬНАЯ ШКОЛА № 3" ЗЛАТОУСТОВСКОГО ГОРОДСКОГО ОКРУГА</t>
  </si>
  <si>
    <t>МУНИЦИПАЛЬНОЕ БЮДЖЕТНОЕ УЧРЕЖДЕНИЕ ДОПОЛНИТЕЛЬНОГО ОБРАЗОВАНИЯ "ДЕТСКАЯ ШКОЛА ИСКУССТВ № 2" ЗЛАТОУСТОВСКОГО ГОРОДСКОГО ОКРУГА</t>
  </si>
  <si>
    <t>МУНИЦИПАЛЬНОЕ БЮДЖЕТНОЕ УЧРЕЖДЕНИЕ ДОПОЛНИТЕЛЬНОГО ОБРАЗОВАНИЯ "ДЕТСКАЯ ШКОЛА ИСКУССТВ № 3" ЗЛАТОУСТОВСКОГО ГОРОДСКОГО ОКРУГА</t>
  </si>
  <si>
    <t>МУНИЦИПАЛЬНОЕ КАЗЁННОЕ УЧРЕЖДЕНИЕ ДОПОЛНИТЕЛЬНОГО ОБРАЗОВАНИЯ "ДЕТСКАЯ ШКОЛА ИСКУССТВ КАРАБАШСКОГО ГОРОДСКОГО ОКРУГА"</t>
  </si>
  <si>
    <t>МУНИЦИПАЛЬНОЕ БЮДЖЕТНОЕ УЧРЕЖДЕНИЕ ДОПОЛНИТЕЛЬНОГО ОБРАЗОВАНИЯ ДЕТСКАЯ ШКОЛА ИСКУССТВ С. ДОЛГОДЕРЕВЕНСКОЕ</t>
  </si>
  <si>
    <t>МУНИЦИПАЛЬНОЕ БЮДЖЕТНОЕ УЧРЕЖДЕНИЕ ДОПОЛНИТЕЛЬНОГО ОБРАЗОВАНИЯ "ДЕТСКАЯ ШКОЛА ИСКУССТВ П. РОЩИНО"</t>
  </si>
  <si>
    <t>МУНИЦИПАЛЬНОЕ УЧРЕЖДЕНИЕ ДОПОЛНИТЕЛЬНОГО ОБРАЗОВАНИЯ "КЫШТЫМСКАЯ ДЕТСКАЯ ШКОЛА ИСКУССТВ"</t>
  </si>
  <si>
    <t>МУНИЦИПАЛЬНОЕ БЮДЖЕТНОЕ УЧРЕЖДЕНИЕ ДОПОЛНИТЕЛЬНОГО ОБРАЗОВАНИЯ "ДЕТСКАЯ ШКОЛА ИСКУССТВ №1" ГОРОДА МАГНИТОГОРСКА</t>
  </si>
  <si>
    <t>МУНИЦИПАЛЬНОЕ БЮДЖЕТНОЕ УЧРЕЖДЕНИЕ ДОПОЛНИТЕЛЬНОГО ОБРАЗОВАНИЯ "ДЕТСКАЯ ШКОЛА ИСКУССТВ №2" ГОРОДА МАГНИТОГОРСКА</t>
  </si>
  <si>
    <t>МУНИЦИПАЛЬНОЕ БЮДЖЕТНОЕ УЧРЕЖДЕНИЕ ДОПОЛНИТЕЛЬНОГО ОБРАЗОВАНИЯ "ДЕТСКАЯ ШКОЛА ИСКУССТВ №6" ГОРОДА МАГНИТОГОРСКА</t>
  </si>
  <si>
    <t>МУНИЦИПАЛЬНОЕ БЮДЖЕТНОЕ  УЧРЕЖДЕНИЕ ДОПОЛНИТЕЛЬНОГО ОБРАЗОВАНИЯ  "ДЕТСКАЯ ШКОЛА ИСКУССТВ №4" ГОРОДА МАГНИТОГОРСКА</t>
  </si>
  <si>
    <t>МУНИЦИПАЛЬНОЕ БЮДЖЕТНОЕ УЧРЕЖДЕНИЕ ДОПОЛНИТЕЛЬНОГО ОБРАЗОВАНИЯ "ДЕТСКАЯ МУЗЫКАЛЬНАЯ ШКОЛА №3" ГОРОДА МАГНИТОГОРСКА</t>
  </si>
  <si>
    <t>МУНИЦИПАЛЬНОЕ БЮДЖЕТНОЕ УЧРЕЖДЕНИЕ ДОПОЛНИТЕЛЬНОГО ОБРАЗОВАНИЯ "ДЕТСКАЯ ШКОЛА ИСКУССТВ №7" ГОРОДА МАГНИТОГОРСКА</t>
  </si>
  <si>
    <t>МУНИЦИПАЛЬНОЕ БЮДЖЕТНОЕ УЧРЕЖДЕНИЕ ДОПОЛНИТЕЛЬНОГО ОБРАЗОВАНИЯ "ДЕТСКАЯ ХУДОЖЕСТВЕННАЯ ШКОЛА" ГОРОДА МАГНИТОГОРСКА</t>
  </si>
  <si>
    <t>МУНИЦИПАЛЬНОЕ АВТОНОМНОЕ УЧРЕЖДЕНИЕ ДОПОЛНИТЕЛЬНОГО ОБРАЗОВАНИЯ "ЦЕНТР МУЗЫКАЛЬНОГО ОБРАЗОВАНИЯ" "КАМЕРТОН" ГОРОДА МАГНИТОГОРСКА</t>
  </si>
  <si>
    <t>МУНИЦИПАЛЬНОЕ БЮДЖЕТНОЕ УЧРЕЖДЕНИЕ ДОПОЛНИТЕЛЬНОГО ОБРАЗОВАНИЯ "ДЕТСКАЯ ШКОЛА ИСКУССТВ "ДОМ МУЗЫКИ" ГОРОДА МАГНИТОГОРСКА</t>
  </si>
  <si>
    <t>МУНИЦИПАЛЬНОЕ КАЗЁННОЕ УЧРЕЖДЕНИЕ ДОПОЛНИТЕЛЬНОГО ОБРАЗОВАНИЯ "ДЕТСКАЯ ШКОЛА ИСКУССТВ" ЛОКОМОТИВНОГО ГОРОДСКОГО ОКРУГА ЧЕЛЯБИНСКОЙ ОБЛАСТИ</t>
  </si>
  <si>
    <t>МУНИЦИПАЛЬНОЕ УЧРЕЖДЕНИЕ ДОПОЛНИТЕЛЬНОГО ОБРАЗОВАНИЯ "ДЕТСКАЯ ШКОЛА ИСКУССТВ" Г.КАСЛИ</t>
  </si>
  <si>
    <t>МУНИЦИПАЛЬНОЕ УЧРЕЖДЕНИЕ ДОПОЛНИТЕЛЬНОГО ОБРАЗОВАНИЯ "ДЕТСКАЯ ШКОЛА ИСКУССТВ" П.БЕРЕГОВОЙ</t>
  </si>
  <si>
    <t>МУНИЦИПАЛЬНОЕ УЧРЕЖДЕНИЕ ДОПОЛНИТЕЛЬНОГО ОБРАЗОВАНИЯ "ДЕТСКАЯ МУЗЫКАЛЬНАЯ ШКОЛА" П.ВИШНЕВОГОРСК</t>
  </si>
  <si>
    <t>МУНИЦИПАЛЬНОЕ УЧРЕЖДЕНИЕ ДОПОЛНИТЕЛЬНОГО ОБРАЗОВАНИЯ "ДЕТСКАЯ ШКОЛА ИСКУССТВ" С.ТЮБУК</t>
  </si>
  <si>
    <t>МУНИЦИПАЛЬНОЕ БЮДЖЕТНОЕ УЧРЕЖДЕНИЕ ДОПОЛНИТЕЛЬНОГО ОБРАЗОВАНИЯ "ДЕТСКАЯ ШКОЛА ИСКУССТВ №1" МИАССКОГО ГОРОДСКОГО ОКРУГА</t>
  </si>
  <si>
    <t>МУНИЦИПАЛЬНОЕ БЮДЖЕТНОЕ УЧРЕЖДЕНИЕ ДОПОЛНИТЕЛЬНОГО ОБРАЗОВАНИЯ "ДЕТСКАЯ ШКОЛА ИСКУССТВ №2" МИАССКОГО ГОРОДСКОГО ОКРУГА</t>
  </si>
  <si>
    <t>МУНИЦИПАЛЬНОЕ БЮДЖЕТНОЕ УЧРЕЖДЕНИЕ ДОПОЛНИТЕЛЬНОГО ОБРАЗОВАНИЯ "ДЕТСКАЯ ШКОЛА ИСКУССТВ" №3 ИМ. В.А. И В.Я. ЛОПАТКО МИАССКОГО ГОРОДСКОГО ОКРУГА</t>
  </si>
  <si>
    <t>МУНИЦИПАЛЬНОЕ БЮДЖЕТНОЕ УЧРЕЖДЕНИЕ ДОПОЛНИТЕЛЬНОГО ОБРАЗОВАНИЯ "ДЕТСКАЯ ШКОЛА ИСКУССТВ №4" МИАССКОГО ГОРОДСКОГО ОКРУГА</t>
  </si>
  <si>
    <t>МУНИЦИПАЛЬНОЕ БЮДЖЕТНОЕ УЧРЕЖДЕНИЕ ДОПОЛНИТЕЛЬНОГО ОБРАЗОВАНИЯ "ДЕТСКАЯ ШКОЛА ИСКУССТВ № 5" МИАССКОГО ГОРОДСКОГО ОКРУГА</t>
  </si>
  <si>
    <t xml:space="preserve">1 </t>
  </si>
  <si>
    <t>МУНИЦИПАЛЬНОЕ БЮДЖЕТНОЕ УЧРЕЖДЕНИЕ ДОПОЛНИТЕЛЬНОГО ОБРАЗОВАНИЯ ОЗЕРСКОГО ГОРОДСКОГО ОКРУГА "ДЕТСКАЯ МУЗЫКАЛЬНАЯ ШКОЛА №1"</t>
  </si>
  <si>
    <t>МУНИЦИПАЛЬНОЕ БЮДЖЕТНОЕ УЧРЕЖДЕНИЕ ДОПОЛНИТЕЛЬНОГО ОБРАЗОВАНИЯ ОЗЕРСКОГО ГОРОДСКОГО ОКРУГА "ДЕТСКАЯ МУЗЫКАЛЬНАЯ ШКОЛА №2"</t>
  </si>
  <si>
    <t>23</t>
  </si>
  <si>
    <t>2</t>
  </si>
  <si>
    <t>21</t>
  </si>
  <si>
    <t>3</t>
  </si>
  <si>
    <t>20</t>
  </si>
  <si>
    <t>13</t>
  </si>
  <si>
    <t>10</t>
  </si>
  <si>
    <t>18</t>
  </si>
  <si>
    <t>5</t>
  </si>
  <si>
    <t>12</t>
  </si>
  <si>
    <t>11</t>
  </si>
  <si>
    <t>МУНИЦИПАЛЬНОЕ БЮДЖЕТНОЕ УЧРЕЖДЕНИЕ ДОПОЛНИТЕЛЬНОГО ОБРАЗОВАНИЯ ОЗЕРСКОГО ГОРОДСКОГО ОКРУГА "ДЕТСКАЯ ХУДОЖЕСТВЕННАЯ ШКОЛА"</t>
  </si>
  <si>
    <t>МУНИЦИПАЛЬНОЕ БЮДЖЕТНОЕ УЧРЕЖДЕНИЕ ДОПОЛНИТЕЛЬНОГО ОБРАЗОВАНИЯ ОЗЕРСКОГО ГОРОДСКОГО ОКРУГА "ДЕТСКАЯ ШКОЛА ИСКУССТВ"</t>
  </si>
  <si>
    <t>МУНИЦИПАЛЬНОЕ БЮДЖЕТНОЕ УЧРЕЖДЕНИЕ - ОБРАЗОВАТЕЛЬНАЯ ОРГАНИЗАЦИЯ ДОПОЛНИТЕЛЬНОГО ОБРАЗОВАНИЯ ДЕТЕЙ "СНЕЖИНСКАЯ ДЕТСКАЯ ХУДОЖЕСТВЕННАЯ ШКОЛА"</t>
  </si>
  <si>
    <t>МУНИЦИПАЛЬНОЕ БЮДЖЕТНОЕ УЧРЕЖДЕНИЕ - ОБРАЗОВАТЕЛЬНАЯ ОРГАНИЗАЦИЯ ДОПОЛНИТЕЛЬНОГО ОБРАЗОВАНИЯ ДЕТЕЙ "СНЕЖИНСКАЯ ДЕТСКАЯ МУЗЫКАЛЬНАЯ ШКОЛА ИМ. П.И.ЧАЙКОВСКОГО"</t>
  </si>
  <si>
    <t>МУНИЦИПАЛЬНОЕ БЮДЖЕТНОЕ УЧРЕЖДЕНИЕ ДОПОЛНИТЕЛЬНОГО ОБРАЗОВАНИЯ "ДЕТСКАЯ ШКОЛА ИСКУССТВ"</t>
  </si>
  <si>
    <t>МУНИЦИПАЛЬНОЕ БЮДЖЕТНОЕ УЧРЕЖДЕНИЕ ДОПОЛНИТЕЛЬНОГО ОБРАЗОВАНИЯ "ДЕТСКАЯ ШКОЛА ИСКУССТВ № 1"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</si>
  <si>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</si>
  <si>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МУЗЫКАЛЬНАЯ ШКОЛА №3"</t>
  </si>
  <si>
    <t>МУНИЦИПАЛЬНОЕ КАЗЁННОЕ ОБРАЗОВАТЕЛЬНОЕ УЧРЕЖДЕНИЕ ДОПОЛНИТЕЛЬНОГО ОБРАЗОВАНИЯ ДЕТЕЙ "ДЕТСКАЯ МУЗЫКАЛЬНАЯ ШКОЛА № 1"</t>
  </si>
  <si>
    <t>x</t>
  </si>
  <si>
    <t>МУНИЦИПАЛЬНОЕ БЮДЖЕТНОЕ УЧРЕЖДЕНИЕ ДОПОЛНИТЕЛЬНОГО ОБРАЗОВАНИЯ "ДЕТСКАЯ ШКОЛА ИСКУССТВ" ЧЕБАРКУЛЬСКОГО ГОРОДСКОГО ОКРУГА</t>
  </si>
  <si>
    <t>МУНИЦИПАЛЬНОЕ АВТОНОМНОЕ УЧРЕЖДЕНИЕ ДОПОЛНИТЕЛЬНОГО ОБРАЗОВАНИЯ "ДЕТСКАЯ ШКОЛА ИСКУССТВ"</t>
  </si>
  <si>
    <t>МУНИЦИПАЛЬНОЕ КАЗЕННОЕ УЧРЕЖДЕНИЕ ДОПОЛНИТЕЛЬНОГО ОБРАЗОВАНИЯ "АГАПОВСКАЯ ДЕТСКАЯ ШКОЛА ИСКУССТВ"</t>
  </si>
  <si>
    <t>МУНИЦИПАЛЬНОЕ КАЗЕННОЕ УЧРЕЖДЕНИЕ ДОПОЛНИТЕЛЬНОГО ОБРАЗОВАНИЯ "БУРАННАЯ ДЕТСКАЯ МУЗЫКАЛЬНАЯ ШКОЛА"</t>
  </si>
  <si>
    <t>МУНИЦИПАЛЬНОЕ КАЗЁННОЕ УЧРЕЖДЕНИЕ ДОПОЛНИТЕЛЬНОГО ОБРАЗОВАНИЯ "ПРИМОРСКАЯ ДЕТСКАЯ ШКОЛА ИСКУССТВ"</t>
  </si>
  <si>
    <t>МУНИЦИПАЛЬНОЕ БЮДЖЕТНОЕ УЧРЕЖДЕНИЕ ДОПОЛНИТЕЛЬНОГО ОБРАЗОВАНИЯ "ДЕТСКАЯ ШКОЛА ИСКУССТВ" АРГАЯШСКОГО РАЙОНА</t>
  </si>
  <si>
    <t>МУНИЦИПАЛЬНОЕ БЮДЖЕТНОЕ УЧРЕЖДЕНИЕ ДОПОЛНИТЕЛЬНОГО ОБРАЗОВАНИЯ "АШИНСКАЯ ДЕТСКАЯ ШКОЛА ИСКУССТВ"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</si>
  <si>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</si>
  <si>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"МИНЬЯРСКАЯ ДЕТСКАЯ ШКОЛА ИСКУССТВ"</t>
  </si>
  <si>
    <t>МУНИЦИПАЛЬНОЕ БЮДЖЕТНОЕ УЧРЕЖДЕНИЕ ДОПОЛНИТЕЛЬНОГО ОБРАЗОВАНИЯ "СИМСКАЯ ДЕТСКАЯ ШКОЛА ИСКУССТВ"</t>
  </si>
  <si>
    <t>54</t>
  </si>
  <si>
    <t>61</t>
  </si>
  <si>
    <t>58</t>
  </si>
  <si>
    <t>4</t>
  </si>
  <si>
    <t>56</t>
  </si>
  <si>
    <t>62</t>
  </si>
  <si>
    <t>60</t>
  </si>
  <si>
    <t>64</t>
  </si>
  <si>
    <t>16</t>
  </si>
  <si>
    <t>48</t>
  </si>
  <si>
    <t>9</t>
  </si>
  <si>
    <t>55</t>
  </si>
  <si>
    <t>38</t>
  </si>
  <si>
    <t>6</t>
  </si>
  <si>
    <t>53</t>
  </si>
  <si>
    <t>МУНИЦИПАЛЬНОЕ КАЗЕННОЕ УЧРЕЖДЕНИЕ ДОПОЛНИТЕЛЬНОГО ОБРАЗОВАНИЯ БРЕДИНСКАЯ ДЕТСКАЯ ШКОЛА ИСКУССТВ</t>
  </si>
  <si>
    <t>МУНИЦИПАЛЬНОЕ КАЗЕННОЕ УЧРЕЖДЕНИЕ ДОПОЛНИТЕЛЬНОГО ОБРАЗОВАНИЯ ДЕТСКАЯ ШКОЛА ИСКУССТВ П.КОМСОМОЛЬСКИЙ</t>
  </si>
  <si>
    <t>МУНИЦИПАЛЬНОЕ КАЗЕННОЕ УЧРЕЖДЕНИЕ ДОПОЛНИТЕЛЬНОГО ОБРАЗОВАНИЯ ПАВЛОВСКАЯ ДЕТСКАЯ МУЗЫКАЛЬНАЯ ШКОЛА</t>
  </si>
  <si>
    <t>МУНИЦИПАЛЬНОЕ УЧРЕЖДЕНИЕ ДОПОЛНИТЕЛЬНОГО ОБРАЗОВАНИЯ "ВАРНЕНСКАЯ ДЕТСКАЯ ШКОЛА ИСКУССТВ"</t>
  </si>
  <si>
    <t>МУНИЦИПАЛЬНОЕ ОБРАЗОВАТЕЛЬНОЕ УЧРЕЖДЕНИЕ ДОПОЛНИТЕЛЬНОГО ОБРАЗОВАНИЯ "ДЕТСКАЯ ШКОЛА ИСКУССТВ" П.НОВЫЙ УРАЛ</t>
  </si>
  <si>
    <t>МУНИЦИПАЛЬНОЕ УЧРЕЖДЕНИЕ ДОПОЛНИТЕЛЬНОГО ОБРАЗОВАНИЯ "МЕЖОЗЕРНАЯ ДЕТСКАЯ ШКОЛА ИСКУССТВ"</t>
  </si>
  <si>
    <t>МУНИЦИПАЛЬНОЕ КАЗЕННОЕ УЧРЕЖДЕНИЕ ДОПОЛНИТЕЛЬНОГО ОБРАЗОВАНИЯ "ПЕТРОПАВЛОВСКАЯ МУЗЫКАЛЬНАЯ ШКОЛА"</t>
  </si>
  <si>
    <t>МУНИЦИПАЛЬНОЕ УЧРЕЖДЕНИЕ ДОПОЛНИТЕЛЬНОГО ОБРАЗОВАНИЯ КАРАГАЙСКАЯ ДЕТСКАЯ МУЗЫКАЛЬНАЯ ШКОЛА</t>
  </si>
  <si>
    <t>МУНИЦИПАЛЬНОЕ БЮДЖЕТНОЕ УЧРЕЖДЕНИЕ ДОПОЛНИТЕЛЬНОГО ОБРАЗОВАНИЯ "ДЕТСКАЯ ХОРОВАЯ ШКОЛА ИСКУССТВ "МОЛОДОСТЬ" Г. ЧЕЛЯБИНСКА"</t>
  </si>
  <si>
    <t>МУНИЦИПАЛЬНОЕ БЮДЖЕТНОЕ УЧРЕЖДЕНИЕ ДОПОЛНИТЕЛЬНОГО ОБРАЗОВАНИЯ "ДЕТСКАЯ ШКОЛА ИСКУССТВ № 1" ЗЛАТОУСТОВСКОГО ГОРОДСКОГО ОКРУГА</t>
  </si>
  <si>
    <t xml:space="preserve">МУНИЦИПАЛЬНОЕ БЮДЖЕТНОЕ УЧРЕЖДЕНИЕ ДОПОЛНИТЕЛЬНОГО ОБРАЗОВАНИЯ ДЕТСКАЯ ШКОЛА ИСКУССТВ П. ПОЛЕТАЕВО             </t>
  </si>
  <si>
    <t>МУНИЦИПАЛЬНОЕ КАЗЕННОЕ УЧРЕЖДЕНИЕ ДОПОЛНИТЕЛЬНОГО ОБРАЗОВАНИЯ "ВЕРХНЕУРАЛЬСКАЯ ДЕТСКАЯ ШКОЛА ИСКУССТВ"</t>
  </si>
  <si>
    <t>ИТОГО</t>
  </si>
  <si>
    <t>Средний балл/процент положительного оценивания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</si>
</sst>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53">
    <xf numFmtId="0" fontId="0" fillId="0" borderId="0" xfId="0"/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vertical="center" wrapText="1"/>
    </xf>
    <xf numFmtId="164" fontId="1" fillId="0" borderId="23" xfId="0" applyNumberFormat="1" applyFont="1" applyBorder="1" applyAlignment="1">
      <alignment vertical="center" wrapText="1"/>
    </xf>
    <xf numFmtId="164" fontId="1" fillId="0" borderId="24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10" fontId="1" fillId="2" borderId="11" xfId="0" applyNumberFormat="1" applyFont="1" applyFill="1" applyBorder="1" applyAlignment="1">
      <alignment horizontal="center" vertical="center" wrapText="1"/>
    </xf>
    <xf numFmtId="10" fontId="1" fillId="2" borderId="34" xfId="0" applyNumberFormat="1" applyFont="1" applyFill="1" applyBorder="1" applyAlignment="1">
      <alignment horizontal="center" vertical="center" wrapText="1"/>
    </xf>
    <xf numFmtId="2" fontId="1" fillId="3" borderId="35" xfId="0" applyNumberFormat="1" applyFont="1" applyFill="1" applyBorder="1" applyAlignment="1">
      <alignment horizontal="center" vertical="center" wrapText="1"/>
    </xf>
    <xf numFmtId="10" fontId="1" fillId="3" borderId="36" xfId="0" applyNumberFormat="1" applyFont="1" applyFill="1" applyBorder="1" applyAlignment="1">
      <alignment horizontal="center" vertical="center" wrapText="1"/>
    </xf>
    <xf numFmtId="2" fontId="1" fillId="2" borderId="35" xfId="0" applyNumberFormat="1" applyFont="1" applyFill="1" applyBorder="1" applyAlignment="1">
      <alignment horizontal="center" vertical="center" wrapText="1"/>
    </xf>
    <xf numFmtId="10" fontId="1" fillId="2" borderId="36" xfId="0" applyNumberFormat="1" applyFont="1" applyFill="1" applyBorder="1" applyAlignment="1">
      <alignment horizontal="center" vertical="center" wrapText="1"/>
    </xf>
    <xf numFmtId="10" fontId="1" fillId="2" borderId="19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10" fontId="1" fillId="3" borderId="3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1" fillId="2" borderId="33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10" fontId="1" fillId="3" borderId="24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10" fontId="1" fillId="2" borderId="24" xfId="0" applyNumberFormat="1" applyFont="1" applyFill="1" applyBorder="1" applyAlignment="1">
      <alignment horizontal="center" vertical="center" wrapText="1"/>
    </xf>
    <xf numFmtId="2" fontId="1" fillId="2" borderId="37" xfId="0" applyNumberFormat="1" applyFont="1" applyFill="1" applyBorder="1" applyAlignment="1">
      <alignment horizontal="center" vertical="center" wrapText="1"/>
    </xf>
    <xf numFmtId="10" fontId="1" fillId="2" borderId="38" xfId="0" applyNumberFormat="1" applyFont="1" applyFill="1" applyBorder="1" applyAlignment="1">
      <alignment horizontal="center" vertical="center" wrapText="1"/>
    </xf>
    <xf numFmtId="10" fontId="1" fillId="2" borderId="27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10" fontId="1" fillId="3" borderId="2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0" fontId="1" fillId="2" borderId="29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10" fontId="1" fillId="2" borderId="23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0" xfId="0" applyFont="1"/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0" fontId="1" fillId="3" borderId="23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24" xfId="2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33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1" fontId="1" fillId="0" borderId="23" xfId="2" applyNumberFormat="1" applyFont="1" applyBorder="1" applyAlignment="1">
      <alignment horizontal="center" vertical="center" wrapText="1"/>
    </xf>
    <xf numFmtId="1" fontId="1" fillId="0" borderId="24" xfId="2" applyNumberFormat="1" applyFont="1" applyBorder="1" applyAlignment="1">
      <alignment horizontal="center" vertical="center" wrapText="1"/>
    </xf>
    <xf numFmtId="10" fontId="1" fillId="2" borderId="41" xfId="0" applyNumberFormat="1" applyFont="1" applyFill="1" applyBorder="1" applyAlignment="1">
      <alignment horizontal="center" vertical="center" wrapText="1"/>
    </xf>
    <xf numFmtId="2" fontId="1" fillId="3" borderId="42" xfId="0" applyNumberFormat="1" applyFont="1" applyFill="1" applyBorder="1" applyAlignment="1">
      <alignment horizontal="center" vertical="center" wrapText="1"/>
    </xf>
    <xf numFmtId="10" fontId="1" fillId="3" borderId="43" xfId="0" applyNumberFormat="1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10" fontId="1" fillId="2" borderId="44" xfId="0" applyNumberFormat="1" applyFont="1" applyFill="1" applyBorder="1" applyAlignment="1">
      <alignment horizontal="center" vertical="center" wrapText="1"/>
    </xf>
    <xf numFmtId="10" fontId="1" fillId="3" borderId="45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2" fontId="4" fillId="3" borderId="42" xfId="0" applyNumberFormat="1" applyFont="1" applyFill="1" applyBorder="1" applyAlignment="1">
      <alignment horizontal="center" vertical="center" wrapText="1"/>
    </xf>
    <xf numFmtId="10" fontId="4" fillId="3" borderId="43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10" fontId="4" fillId="3" borderId="45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1" fontId="3" fillId="4" borderId="29" xfId="0" applyNumberFormat="1" applyFont="1" applyFill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6000000}"/>
    <cellStyle name="Обычный 2_Минкульт, Сводная, готовая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75"/>
  <sheetViews>
    <sheetView tabSelected="1" topLeftCell="A4" zoomScale="70" zoomScaleNormal="70" workbookViewId="0">
      <pane xSplit="6" ySplit="8" topLeftCell="EX72" activePane="bottomRight" state="frozen"/>
      <selection pane="bottomRight" activeCell="D84" sqref="D84"/>
      <selection pane="bottomLeft" activeCell="A72" sqref="A72"/>
      <selection pane="topRight" activeCell="EX4" sqref="EX4"/>
    </sheetView>
  </sheetViews>
  <sheetFormatPr defaultRowHeight="12.75"/>
  <cols>
    <col min="1" max="1" width="9.140625" style="15" customWidth="1"/>
    <col min="2" max="2" width="6.140625" style="15" customWidth="1"/>
    <col min="3" max="3" width="32.42578125" style="15" customWidth="1"/>
    <col min="4" max="4" width="9.140625" style="15" customWidth="1"/>
    <col min="5" max="5" width="9.85546875" style="15" customWidth="1"/>
    <col min="6" max="6" width="9.140625" style="15" customWidth="1"/>
    <col min="7" max="7" width="5.7109375" style="15" customWidth="1"/>
    <col min="8" max="18" width="6" style="15" customWidth="1"/>
    <col min="19" max="19" width="6.42578125" style="15" customWidth="1"/>
    <col min="20" max="28" width="6" style="15" customWidth="1"/>
    <col min="29" max="29" width="7.140625" style="15" customWidth="1"/>
    <col min="30" max="35" width="6" style="15" customWidth="1"/>
    <col min="36" max="39" width="7.140625" style="15" customWidth="1"/>
    <col min="40" max="44" width="6" style="15" customWidth="1"/>
    <col min="45" max="45" width="8.5703125" style="15" customWidth="1"/>
    <col min="46" max="55" width="6" style="15" customWidth="1"/>
    <col min="56" max="56" width="9.7109375" style="15" customWidth="1"/>
    <col min="57" max="67" width="6" style="15" customWidth="1"/>
    <col min="68" max="68" width="6.7109375" style="15" customWidth="1"/>
    <col min="69" max="77" width="6" style="15" customWidth="1"/>
    <col min="78" max="78" width="6.7109375" style="15" customWidth="1"/>
    <col min="79" max="87" width="6" style="15" customWidth="1"/>
    <col min="88" max="88" width="6.42578125" style="15" customWidth="1"/>
    <col min="89" max="100" width="6" style="15" customWidth="1"/>
    <col min="101" max="101" width="5.85546875" style="15" customWidth="1"/>
    <col min="102" max="102" width="6" style="15" customWidth="1"/>
    <col min="103" max="103" width="7.85546875" style="15" customWidth="1"/>
    <col min="104" max="104" width="6.5703125" style="15" customWidth="1"/>
    <col min="105" max="110" width="6" style="15" customWidth="1"/>
    <col min="111" max="111" width="5.85546875" style="15" customWidth="1"/>
    <col min="112" max="120" width="6" style="15" customWidth="1"/>
    <col min="121" max="121" width="5.85546875" style="15" customWidth="1"/>
    <col min="122" max="134" width="6" style="15" customWidth="1"/>
    <col min="135" max="135" width="6.5703125" style="15" customWidth="1"/>
    <col min="136" max="136" width="10.7109375" style="15" customWidth="1"/>
    <col min="137" max="140" width="6" style="15" customWidth="1"/>
    <col min="141" max="141" width="7.7109375" style="15" customWidth="1"/>
    <col min="142" max="142" width="9.7109375" style="15" customWidth="1"/>
    <col min="143" max="146" width="6" style="15" customWidth="1"/>
    <col min="147" max="147" width="5.85546875" style="15" customWidth="1"/>
    <col min="148" max="148" width="8" style="15" customWidth="1"/>
    <col min="149" max="149" width="10.7109375" style="15" customWidth="1"/>
    <col min="150" max="150" width="9.28515625" style="15" customWidth="1"/>
    <col min="151" max="154" width="6" style="15" customWidth="1"/>
    <col min="155" max="155" width="9" style="15" customWidth="1"/>
    <col min="156" max="156" width="8.140625" style="15" customWidth="1"/>
    <col min="157" max="160" width="6" style="15" customWidth="1"/>
    <col min="161" max="161" width="6.42578125" style="15" customWidth="1"/>
    <col min="162" max="162" width="8.7109375" style="15" customWidth="1"/>
    <col min="163" max="166" width="6" style="15" customWidth="1"/>
    <col min="167" max="167" width="6.28515625" style="15" customWidth="1"/>
    <col min="168" max="168" width="8.5703125" style="15" customWidth="1"/>
    <col min="169" max="169" width="7.7109375" style="15" customWidth="1"/>
    <col min="170" max="257" width="9.140625" style="15" customWidth="1"/>
    <col min="258" max="1025" width="9.140625" customWidth="1"/>
  </cols>
  <sheetData>
    <row r="1" spans="1:170" ht="12.75" customHeight="1">
      <c r="A1" s="92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</row>
    <row r="2" spans="1:170" ht="12.75" customHeight="1">
      <c r="A2" s="9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</row>
    <row r="3" spans="1:170">
      <c r="A3" s="9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</row>
    <row r="4" spans="1:170">
      <c r="A4" s="9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</row>
    <row r="5" spans="1:170">
      <c r="A5" s="9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</row>
    <row r="6" spans="1:170" ht="15.75" customHeight="1">
      <c r="A6" s="9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</row>
    <row r="7" spans="1:170" ht="25.5" customHeight="1">
      <c r="A7" s="13" t="s">
        <v>1</v>
      </c>
      <c r="B7" s="12" t="s">
        <v>2</v>
      </c>
      <c r="C7" s="13" t="s">
        <v>3</v>
      </c>
      <c r="D7" s="13"/>
      <c r="E7" s="13" t="s">
        <v>4</v>
      </c>
      <c r="F7" s="13" t="s">
        <v>5</v>
      </c>
      <c r="G7" s="11" t="s">
        <v>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6"/>
      <c r="BE7" s="10" t="s">
        <v>7</v>
      </c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 t="s">
        <v>8</v>
      </c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 t="s">
        <v>9</v>
      </c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</row>
    <row r="8" spans="1:170" ht="12.75" customHeight="1">
      <c r="A8" s="13"/>
      <c r="B8" s="12"/>
      <c r="C8" s="13"/>
      <c r="D8" s="13"/>
      <c r="E8" s="13"/>
      <c r="F8" s="13"/>
      <c r="G8" s="9" t="s">
        <v>10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8" t="s">
        <v>11</v>
      </c>
      <c r="T8" s="10" t="s">
        <v>12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8" t="s">
        <v>11</v>
      </c>
      <c r="AJ8" s="9" t="s">
        <v>13</v>
      </c>
      <c r="AK8" s="9"/>
      <c r="AL8" s="9"/>
      <c r="AM8" s="9"/>
      <c r="AN8" s="9"/>
      <c r="AO8" s="9"/>
      <c r="AP8" s="9"/>
      <c r="AQ8" s="9"/>
      <c r="AR8" s="9"/>
      <c r="AS8" s="8" t="s">
        <v>11</v>
      </c>
      <c r="AT8" s="9" t="s">
        <v>14</v>
      </c>
      <c r="AU8" s="9"/>
      <c r="AV8" s="9"/>
      <c r="AW8" s="9"/>
      <c r="AX8" s="9"/>
      <c r="AY8" s="9"/>
      <c r="AZ8" s="9"/>
      <c r="BA8" s="9"/>
      <c r="BB8" s="9"/>
      <c r="BC8" s="8" t="s">
        <v>11</v>
      </c>
      <c r="BD8" s="7" t="s">
        <v>15</v>
      </c>
      <c r="BE8" s="11" t="s">
        <v>16</v>
      </c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8" t="s">
        <v>11</v>
      </c>
      <c r="BQ8" s="11" t="s">
        <v>17</v>
      </c>
      <c r="BR8" s="11"/>
      <c r="BS8" s="11"/>
      <c r="BT8" s="11"/>
      <c r="BU8" s="11"/>
      <c r="BV8" s="11"/>
      <c r="BW8" s="11"/>
      <c r="BX8" s="11"/>
      <c r="BY8" s="11"/>
      <c r="BZ8" s="8" t="s">
        <v>11</v>
      </c>
      <c r="CA8" s="6" t="s">
        <v>18</v>
      </c>
      <c r="CB8" s="6"/>
      <c r="CC8" s="6"/>
      <c r="CD8" s="6"/>
      <c r="CE8" s="6"/>
      <c r="CF8" s="6"/>
      <c r="CG8" s="6"/>
      <c r="CH8" s="6"/>
      <c r="CI8" s="6"/>
      <c r="CJ8" s="8" t="s">
        <v>11</v>
      </c>
      <c r="CK8" s="6" t="s">
        <v>19</v>
      </c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8" t="s">
        <v>11</v>
      </c>
      <c r="CX8" s="5" t="s">
        <v>20</v>
      </c>
      <c r="CY8" s="5"/>
      <c r="CZ8" s="5"/>
      <c r="DA8" s="5"/>
      <c r="DB8" s="5"/>
      <c r="DC8" s="5"/>
      <c r="DD8" s="5"/>
      <c r="DE8" s="5"/>
      <c r="DF8" s="5"/>
      <c r="DG8" s="8" t="s">
        <v>11</v>
      </c>
      <c r="DH8" s="6" t="s">
        <v>21</v>
      </c>
      <c r="DI8" s="6"/>
      <c r="DJ8" s="6"/>
      <c r="DK8" s="6"/>
      <c r="DL8" s="6"/>
      <c r="DM8" s="6"/>
      <c r="DN8" s="6"/>
      <c r="DO8" s="6"/>
      <c r="DP8" s="6"/>
      <c r="DQ8" s="8" t="s">
        <v>11</v>
      </c>
      <c r="DR8" s="6" t="s">
        <v>22</v>
      </c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8" t="s">
        <v>11</v>
      </c>
      <c r="EF8" s="4" t="s">
        <v>23</v>
      </c>
      <c r="EG8" s="3" t="s">
        <v>24</v>
      </c>
      <c r="EH8" s="3"/>
      <c r="EI8" s="3"/>
      <c r="EJ8" s="3"/>
      <c r="EK8" s="2" t="s">
        <v>11</v>
      </c>
      <c r="EL8" s="2" t="s">
        <v>25</v>
      </c>
      <c r="EM8" s="3" t="s">
        <v>26</v>
      </c>
      <c r="EN8" s="3"/>
      <c r="EO8" s="3"/>
      <c r="EP8" s="3"/>
      <c r="EQ8" s="1" t="s">
        <v>11</v>
      </c>
      <c r="ER8" s="135" t="s">
        <v>25</v>
      </c>
      <c r="ES8" s="136" t="s">
        <v>27</v>
      </c>
      <c r="ET8" s="137" t="s">
        <v>28</v>
      </c>
      <c r="EU8" s="138" t="s">
        <v>29</v>
      </c>
      <c r="EV8" s="138"/>
      <c r="EW8" s="138"/>
      <c r="EX8" s="138"/>
      <c r="EY8" s="139" t="s">
        <v>11</v>
      </c>
      <c r="EZ8" s="140" t="s">
        <v>30</v>
      </c>
      <c r="FA8" s="14" t="s">
        <v>31</v>
      </c>
      <c r="FB8" s="14"/>
      <c r="FC8" s="14"/>
      <c r="FD8" s="14"/>
      <c r="FE8" s="139" t="s">
        <v>11</v>
      </c>
      <c r="FF8" s="141" t="s">
        <v>30</v>
      </c>
      <c r="FG8" s="14" t="s">
        <v>32</v>
      </c>
      <c r="FH8" s="14"/>
      <c r="FI8" s="14"/>
      <c r="FJ8" s="14"/>
      <c r="FK8" s="142" t="s">
        <v>11</v>
      </c>
      <c r="FL8" s="143" t="s">
        <v>30</v>
      </c>
      <c r="FM8" s="144" t="s">
        <v>33</v>
      </c>
      <c r="FN8" s="144" t="s">
        <v>34</v>
      </c>
    </row>
    <row r="9" spans="1:170" ht="38.25" customHeight="1">
      <c r="A9" s="13"/>
      <c r="B9" s="12"/>
      <c r="C9" s="13"/>
      <c r="D9" s="13"/>
      <c r="E9" s="13"/>
      <c r="F9" s="13"/>
      <c r="G9" s="13" t="s">
        <v>35</v>
      </c>
      <c r="H9" s="13"/>
      <c r="I9" s="13"/>
      <c r="J9" s="13"/>
      <c r="K9" s="13"/>
      <c r="L9" s="13"/>
      <c r="M9" s="13"/>
      <c r="N9" s="13" t="s">
        <v>36</v>
      </c>
      <c r="O9" s="13"/>
      <c r="P9" s="13"/>
      <c r="Q9" s="13"/>
      <c r="R9" s="13"/>
      <c r="S9" s="8"/>
      <c r="T9" s="13" t="s">
        <v>35</v>
      </c>
      <c r="U9" s="13"/>
      <c r="V9" s="13"/>
      <c r="W9" s="13"/>
      <c r="X9" s="13"/>
      <c r="Y9" s="13"/>
      <c r="Z9" s="13"/>
      <c r="AA9" s="13"/>
      <c r="AB9" s="13"/>
      <c r="AC9" s="13"/>
      <c r="AD9" s="145" t="s">
        <v>36</v>
      </c>
      <c r="AE9" s="145"/>
      <c r="AF9" s="145"/>
      <c r="AG9" s="145"/>
      <c r="AH9" s="145"/>
      <c r="AI9" s="8"/>
      <c r="AJ9" s="12" t="s">
        <v>35</v>
      </c>
      <c r="AK9" s="12"/>
      <c r="AL9" s="12"/>
      <c r="AM9" s="12"/>
      <c r="AN9" s="13" t="s">
        <v>36</v>
      </c>
      <c r="AO9" s="13"/>
      <c r="AP9" s="13"/>
      <c r="AQ9" s="13"/>
      <c r="AR9" s="13"/>
      <c r="AS9" s="8"/>
      <c r="AT9" s="13" t="s">
        <v>35</v>
      </c>
      <c r="AU9" s="13"/>
      <c r="AV9" s="13"/>
      <c r="AW9" s="13"/>
      <c r="AX9" s="13" t="s">
        <v>36</v>
      </c>
      <c r="AY9" s="13"/>
      <c r="AZ9" s="13"/>
      <c r="BA9" s="13"/>
      <c r="BB9" s="13"/>
      <c r="BC9" s="8"/>
      <c r="BD9" s="7"/>
      <c r="BE9" s="13" t="s">
        <v>35</v>
      </c>
      <c r="BF9" s="13"/>
      <c r="BG9" s="13"/>
      <c r="BH9" s="13"/>
      <c r="BI9" s="13"/>
      <c r="BJ9" s="13"/>
      <c r="BK9" s="146" t="s">
        <v>36</v>
      </c>
      <c r="BL9" s="146"/>
      <c r="BM9" s="146"/>
      <c r="BN9" s="146"/>
      <c r="BO9" s="146"/>
      <c r="BP9" s="8"/>
      <c r="BQ9" s="13" t="s">
        <v>35</v>
      </c>
      <c r="BR9" s="13"/>
      <c r="BS9" s="13"/>
      <c r="BT9" s="146" t="s">
        <v>36</v>
      </c>
      <c r="BU9" s="146"/>
      <c r="BV9" s="146"/>
      <c r="BW9" s="146"/>
      <c r="BX9" s="146"/>
      <c r="BY9" s="146"/>
      <c r="BZ9" s="8"/>
      <c r="CA9" s="13" t="s">
        <v>35</v>
      </c>
      <c r="CB9" s="13"/>
      <c r="CC9" s="13"/>
      <c r="CD9" s="13"/>
      <c r="CE9" s="147" t="s">
        <v>36</v>
      </c>
      <c r="CF9" s="147"/>
      <c r="CG9" s="147"/>
      <c r="CH9" s="147"/>
      <c r="CI9" s="147"/>
      <c r="CJ9" s="8"/>
      <c r="CK9" s="13" t="s">
        <v>35</v>
      </c>
      <c r="CL9" s="13"/>
      <c r="CM9" s="13"/>
      <c r="CN9" s="13"/>
      <c r="CO9" s="13"/>
      <c r="CP9" s="13"/>
      <c r="CQ9" s="13"/>
      <c r="CR9" s="147" t="s">
        <v>36</v>
      </c>
      <c r="CS9" s="147"/>
      <c r="CT9" s="147"/>
      <c r="CU9" s="147"/>
      <c r="CV9" s="147"/>
      <c r="CW9" s="8"/>
      <c r="CX9" s="13" t="s">
        <v>35</v>
      </c>
      <c r="CY9" s="13"/>
      <c r="CZ9" s="13"/>
      <c r="DA9" s="147" t="s">
        <v>36</v>
      </c>
      <c r="DB9" s="147"/>
      <c r="DC9" s="147"/>
      <c r="DD9" s="147"/>
      <c r="DE9" s="147"/>
      <c r="DF9" s="147"/>
      <c r="DG9" s="8"/>
      <c r="DH9" s="13" t="s">
        <v>35</v>
      </c>
      <c r="DI9" s="13"/>
      <c r="DJ9" s="13"/>
      <c r="DK9" s="13"/>
      <c r="DL9" s="147" t="s">
        <v>36</v>
      </c>
      <c r="DM9" s="147"/>
      <c r="DN9" s="147"/>
      <c r="DO9" s="147"/>
      <c r="DP9" s="147"/>
      <c r="DQ9" s="8"/>
      <c r="DR9" s="13" t="s">
        <v>35</v>
      </c>
      <c r="DS9" s="13"/>
      <c r="DT9" s="13"/>
      <c r="DU9" s="13"/>
      <c r="DV9" s="13"/>
      <c r="DW9" s="13"/>
      <c r="DX9" s="13"/>
      <c r="DY9" s="13"/>
      <c r="DZ9" s="147" t="s">
        <v>36</v>
      </c>
      <c r="EA9" s="147"/>
      <c r="EB9" s="147"/>
      <c r="EC9" s="147"/>
      <c r="ED9" s="147"/>
      <c r="EE9" s="8"/>
      <c r="EF9" s="4"/>
      <c r="EG9" s="12" t="s">
        <v>36</v>
      </c>
      <c r="EH9" s="12"/>
      <c r="EI9" s="12"/>
      <c r="EJ9" s="12"/>
      <c r="EK9" s="2"/>
      <c r="EL9" s="2"/>
      <c r="EM9" s="147" t="s">
        <v>36</v>
      </c>
      <c r="EN9" s="147"/>
      <c r="EO9" s="147"/>
      <c r="EP9" s="147"/>
      <c r="EQ9" s="1"/>
      <c r="ER9" s="135"/>
      <c r="ES9" s="136"/>
      <c r="ET9" s="137"/>
      <c r="EU9" s="145" t="s">
        <v>36</v>
      </c>
      <c r="EV9" s="145"/>
      <c r="EW9" s="145"/>
      <c r="EX9" s="145"/>
      <c r="EY9" s="139"/>
      <c r="EZ9" s="140"/>
      <c r="FA9" s="146" t="s">
        <v>36</v>
      </c>
      <c r="FB9" s="146"/>
      <c r="FC9" s="146"/>
      <c r="FD9" s="146"/>
      <c r="FE9" s="139"/>
      <c r="FF9" s="141"/>
      <c r="FG9" s="147" t="s">
        <v>36</v>
      </c>
      <c r="FH9" s="147"/>
      <c r="FI9" s="147"/>
      <c r="FJ9" s="147"/>
      <c r="FK9" s="142"/>
      <c r="FL9" s="143"/>
      <c r="FM9" s="144"/>
      <c r="FN9" s="144"/>
    </row>
    <row r="10" spans="1:170" ht="27" customHeight="1">
      <c r="A10" s="13"/>
      <c r="B10" s="12"/>
      <c r="C10" s="13"/>
      <c r="D10" s="13"/>
      <c r="E10" s="13"/>
      <c r="F10" s="13"/>
      <c r="G10" s="17" t="s">
        <v>37</v>
      </c>
      <c r="H10" s="18" t="s">
        <v>38</v>
      </c>
      <c r="I10" s="18" t="s">
        <v>39</v>
      </c>
      <c r="J10" s="18" t="s">
        <v>40</v>
      </c>
      <c r="K10" s="18" t="s">
        <v>41</v>
      </c>
      <c r="L10" s="18" t="s">
        <v>42</v>
      </c>
      <c r="M10" s="19" t="s">
        <v>43</v>
      </c>
      <c r="N10" s="17" t="s">
        <v>37</v>
      </c>
      <c r="O10" s="18" t="s">
        <v>38</v>
      </c>
      <c r="P10" s="18" t="s">
        <v>39</v>
      </c>
      <c r="Q10" s="18" t="s">
        <v>40</v>
      </c>
      <c r="R10" s="19" t="s">
        <v>41</v>
      </c>
      <c r="S10" s="8"/>
      <c r="T10" s="20" t="s">
        <v>44</v>
      </c>
      <c r="U10" s="20" t="s">
        <v>45</v>
      </c>
      <c r="V10" s="20" t="s">
        <v>46</v>
      </c>
      <c r="W10" s="20" t="s">
        <v>47</v>
      </c>
      <c r="X10" s="20" t="s">
        <v>48</v>
      </c>
      <c r="Y10" s="20" t="s">
        <v>49</v>
      </c>
      <c r="Z10" s="20" t="s">
        <v>50</v>
      </c>
      <c r="AA10" s="20" t="s">
        <v>51</v>
      </c>
      <c r="AB10" s="20" t="s">
        <v>52</v>
      </c>
      <c r="AC10" s="20" t="s">
        <v>53</v>
      </c>
      <c r="AD10" s="20" t="s">
        <v>44</v>
      </c>
      <c r="AE10" s="20" t="s">
        <v>45</v>
      </c>
      <c r="AF10" s="20" t="s">
        <v>46</v>
      </c>
      <c r="AG10" s="20" t="s">
        <v>47</v>
      </c>
      <c r="AH10" s="20" t="s">
        <v>48</v>
      </c>
      <c r="AI10" s="8"/>
      <c r="AJ10" s="91" t="s">
        <v>54</v>
      </c>
      <c r="AK10" s="21" t="s">
        <v>55</v>
      </c>
      <c r="AL10" s="21" t="s">
        <v>56</v>
      </c>
      <c r="AM10" s="22" t="s">
        <v>57</v>
      </c>
      <c r="AN10" s="20" t="s">
        <v>58</v>
      </c>
      <c r="AO10" s="20" t="s">
        <v>59</v>
      </c>
      <c r="AP10" s="20" t="s">
        <v>60</v>
      </c>
      <c r="AQ10" s="20" t="s">
        <v>61</v>
      </c>
      <c r="AR10" s="20" t="s">
        <v>62</v>
      </c>
      <c r="AS10" s="8"/>
      <c r="AT10" s="20" t="s">
        <v>63</v>
      </c>
      <c r="AU10" s="20" t="s">
        <v>64</v>
      </c>
      <c r="AV10" s="20" t="s">
        <v>65</v>
      </c>
      <c r="AW10" s="20" t="s">
        <v>66</v>
      </c>
      <c r="AX10" s="20" t="s">
        <v>63</v>
      </c>
      <c r="AY10" s="20" t="s">
        <v>64</v>
      </c>
      <c r="AZ10" s="20" t="s">
        <v>65</v>
      </c>
      <c r="BA10" s="20" t="s">
        <v>66</v>
      </c>
      <c r="BB10" s="20" t="s">
        <v>67</v>
      </c>
      <c r="BC10" s="8"/>
      <c r="BD10" s="7"/>
      <c r="BE10" s="23" t="s">
        <v>68</v>
      </c>
      <c r="BF10" s="21" t="s">
        <v>69</v>
      </c>
      <c r="BG10" s="21" t="s">
        <v>70</v>
      </c>
      <c r="BH10" s="21" t="s">
        <v>71</v>
      </c>
      <c r="BI10" s="21" t="s">
        <v>72</v>
      </c>
      <c r="BJ10" s="24" t="s">
        <v>73</v>
      </c>
      <c r="BK10" s="22" t="s">
        <v>68</v>
      </c>
      <c r="BL10" s="22" t="s">
        <v>69</v>
      </c>
      <c r="BM10" s="22" t="s">
        <v>70</v>
      </c>
      <c r="BN10" s="22" t="s">
        <v>71</v>
      </c>
      <c r="BO10" s="22" t="s">
        <v>72</v>
      </c>
      <c r="BP10" s="8"/>
      <c r="BQ10" s="20" t="s">
        <v>74</v>
      </c>
      <c r="BR10" s="21" t="s">
        <v>75</v>
      </c>
      <c r="BS10" s="25" t="s">
        <v>76</v>
      </c>
      <c r="BT10" s="22" t="s">
        <v>74</v>
      </c>
      <c r="BU10" s="22" t="s">
        <v>75</v>
      </c>
      <c r="BV10" s="22" t="s">
        <v>76</v>
      </c>
      <c r="BW10" s="22" t="s">
        <v>77</v>
      </c>
      <c r="BX10" s="22" t="s">
        <v>78</v>
      </c>
      <c r="BY10" s="22" t="s">
        <v>79</v>
      </c>
      <c r="BZ10" s="8"/>
      <c r="CA10" s="20" t="s">
        <v>80</v>
      </c>
      <c r="CB10" s="20" t="s">
        <v>81</v>
      </c>
      <c r="CC10" s="20" t="s">
        <v>82</v>
      </c>
      <c r="CD10" s="26" t="s">
        <v>83</v>
      </c>
      <c r="CE10" s="22" t="s">
        <v>80</v>
      </c>
      <c r="CF10" s="22" t="s">
        <v>81</v>
      </c>
      <c r="CG10" s="21" t="s">
        <v>82</v>
      </c>
      <c r="CH10" s="21" t="s">
        <v>83</v>
      </c>
      <c r="CI10" s="21" t="s">
        <v>84</v>
      </c>
      <c r="CJ10" s="8"/>
      <c r="CK10" s="20" t="s">
        <v>85</v>
      </c>
      <c r="CL10" s="20" t="s">
        <v>86</v>
      </c>
      <c r="CM10" s="20" t="s">
        <v>87</v>
      </c>
      <c r="CN10" s="20" t="s">
        <v>88</v>
      </c>
      <c r="CO10" s="20" t="s">
        <v>89</v>
      </c>
      <c r="CP10" s="23" t="s">
        <v>90</v>
      </c>
      <c r="CQ10" s="25" t="s">
        <v>91</v>
      </c>
      <c r="CR10" s="22" t="s">
        <v>85</v>
      </c>
      <c r="CS10" s="22" t="s">
        <v>86</v>
      </c>
      <c r="CT10" s="22" t="s">
        <v>87</v>
      </c>
      <c r="CU10" s="22" t="s">
        <v>88</v>
      </c>
      <c r="CV10" s="22" t="s">
        <v>89</v>
      </c>
      <c r="CW10" s="8"/>
      <c r="CX10" s="20" t="s">
        <v>92</v>
      </c>
      <c r="CY10" s="21" t="s">
        <v>93</v>
      </c>
      <c r="CZ10" s="25" t="s">
        <v>94</v>
      </c>
      <c r="DA10" s="22" t="s">
        <v>92</v>
      </c>
      <c r="DB10" s="22" t="s">
        <v>93</v>
      </c>
      <c r="DC10" s="22" t="s">
        <v>94</v>
      </c>
      <c r="DD10" s="22" t="s">
        <v>95</v>
      </c>
      <c r="DE10" s="22" t="s">
        <v>96</v>
      </c>
      <c r="DF10" s="22" t="s">
        <v>97</v>
      </c>
      <c r="DG10" s="8"/>
      <c r="DH10" s="20" t="s">
        <v>98</v>
      </c>
      <c r="DI10" s="20" t="s">
        <v>99</v>
      </c>
      <c r="DJ10" s="20" t="s">
        <v>100</v>
      </c>
      <c r="DK10" s="26" t="s">
        <v>101</v>
      </c>
      <c r="DL10" s="22" t="s">
        <v>98</v>
      </c>
      <c r="DM10" s="22" t="s">
        <v>99</v>
      </c>
      <c r="DN10" s="22" t="s">
        <v>100</v>
      </c>
      <c r="DO10" s="22" t="s">
        <v>101</v>
      </c>
      <c r="DP10" s="22" t="s">
        <v>102</v>
      </c>
      <c r="DQ10" s="8"/>
      <c r="DR10" s="20" t="s">
        <v>103</v>
      </c>
      <c r="DS10" s="21" t="s">
        <v>104</v>
      </c>
      <c r="DT10" s="21" t="s">
        <v>105</v>
      </c>
      <c r="DU10" s="21" t="s">
        <v>106</v>
      </c>
      <c r="DV10" s="21" t="s">
        <v>107</v>
      </c>
      <c r="DW10" s="21" t="s">
        <v>108</v>
      </c>
      <c r="DX10" s="21" t="s">
        <v>109</v>
      </c>
      <c r="DY10" s="25" t="s">
        <v>110</v>
      </c>
      <c r="DZ10" s="22" t="s">
        <v>103</v>
      </c>
      <c r="EA10" s="22" t="s">
        <v>104</v>
      </c>
      <c r="EB10" s="22" t="s">
        <v>105</v>
      </c>
      <c r="EC10" s="22" t="s">
        <v>106</v>
      </c>
      <c r="ED10" s="22" t="s">
        <v>107</v>
      </c>
      <c r="EE10" s="8"/>
      <c r="EF10" s="4"/>
      <c r="EG10" s="22" t="s">
        <v>111</v>
      </c>
      <c r="EH10" s="21" t="s">
        <v>112</v>
      </c>
      <c r="EI10" s="21" t="s">
        <v>113</v>
      </c>
      <c r="EJ10" s="25" t="s">
        <v>114</v>
      </c>
      <c r="EK10" s="2"/>
      <c r="EL10" s="2"/>
      <c r="EM10" s="22" t="s">
        <v>115</v>
      </c>
      <c r="EN10" s="22" t="s">
        <v>116</v>
      </c>
      <c r="EO10" s="22" t="s">
        <v>117</v>
      </c>
      <c r="EP10" s="22" t="s">
        <v>118</v>
      </c>
      <c r="EQ10" s="1"/>
      <c r="ER10" s="135"/>
      <c r="ES10" s="136"/>
      <c r="ET10" s="137"/>
      <c r="EU10" s="23" t="s">
        <v>119</v>
      </c>
      <c r="EV10" s="21" t="s">
        <v>120</v>
      </c>
      <c r="EW10" s="21" t="s">
        <v>121</v>
      </c>
      <c r="EX10" s="27" t="s">
        <v>122</v>
      </c>
      <c r="EY10" s="139"/>
      <c r="EZ10" s="140"/>
      <c r="FA10" s="22" t="s">
        <v>123</v>
      </c>
      <c r="FB10" s="22" t="s">
        <v>124</v>
      </c>
      <c r="FC10" s="22" t="s">
        <v>125</v>
      </c>
      <c r="FD10" s="27" t="s">
        <v>126</v>
      </c>
      <c r="FE10" s="139"/>
      <c r="FF10" s="141"/>
      <c r="FG10" s="22" t="s">
        <v>127</v>
      </c>
      <c r="FH10" s="22" t="s">
        <v>128</v>
      </c>
      <c r="FI10" s="22" t="s">
        <v>129</v>
      </c>
      <c r="FJ10" s="22" t="s">
        <v>130</v>
      </c>
      <c r="FK10" s="142"/>
      <c r="FL10" s="143"/>
      <c r="FM10" s="144"/>
      <c r="FN10" s="144"/>
    </row>
    <row r="11" spans="1:170" s="34" customFormat="1" ht="15.75" customHeight="1">
      <c r="A11" s="86"/>
      <c r="B11" s="148" t="s">
        <v>131</v>
      </c>
      <c r="C11" s="148"/>
      <c r="D11" s="148"/>
      <c r="E11" s="148"/>
      <c r="F11" s="148"/>
      <c r="G11" s="88">
        <v>1.43</v>
      </c>
      <c r="H11" s="69">
        <v>1.43</v>
      </c>
      <c r="I11" s="69">
        <v>1.43</v>
      </c>
      <c r="J11" s="69">
        <v>1.43</v>
      </c>
      <c r="K11" s="69">
        <v>1.43</v>
      </c>
      <c r="L11" s="69">
        <v>1.43</v>
      </c>
      <c r="M11" s="70">
        <v>1.43</v>
      </c>
      <c r="N11" s="88">
        <v>0</v>
      </c>
      <c r="O11" s="69">
        <v>2.5</v>
      </c>
      <c r="P11" s="69">
        <v>5</v>
      </c>
      <c r="Q11" s="69">
        <v>7.5</v>
      </c>
      <c r="R11" s="89">
        <v>10</v>
      </c>
      <c r="S11" s="8"/>
      <c r="T11" s="88">
        <v>1</v>
      </c>
      <c r="U11" s="70">
        <v>1</v>
      </c>
      <c r="V11" s="70">
        <v>1</v>
      </c>
      <c r="W11" s="70">
        <v>1</v>
      </c>
      <c r="X11" s="70">
        <v>1</v>
      </c>
      <c r="Y11" s="70">
        <v>1</v>
      </c>
      <c r="Z11" s="70">
        <v>1</v>
      </c>
      <c r="AA11" s="70">
        <v>1</v>
      </c>
      <c r="AB11" s="70">
        <v>1</v>
      </c>
      <c r="AC11" s="91">
        <v>1</v>
      </c>
      <c r="AD11" s="88">
        <v>0</v>
      </c>
      <c r="AE11" s="69">
        <v>2.5</v>
      </c>
      <c r="AF11" s="69">
        <v>5</v>
      </c>
      <c r="AG11" s="69">
        <v>7.5</v>
      </c>
      <c r="AH11" s="89">
        <v>10</v>
      </c>
      <c r="AI11" s="8"/>
      <c r="AJ11" s="88">
        <v>2.5</v>
      </c>
      <c r="AK11" s="70">
        <v>2.5</v>
      </c>
      <c r="AL11" s="70">
        <v>2.5</v>
      </c>
      <c r="AM11" s="91">
        <v>2.5</v>
      </c>
      <c r="AN11" s="88">
        <v>0</v>
      </c>
      <c r="AO11" s="69">
        <v>2.5</v>
      </c>
      <c r="AP11" s="69">
        <v>5</v>
      </c>
      <c r="AQ11" s="69">
        <v>7.5</v>
      </c>
      <c r="AR11" s="89">
        <v>10</v>
      </c>
      <c r="AS11" s="8"/>
      <c r="AT11" s="88">
        <v>2.5</v>
      </c>
      <c r="AU11" s="70">
        <v>2.5</v>
      </c>
      <c r="AV11" s="70">
        <v>2.5</v>
      </c>
      <c r="AW11" s="91">
        <v>2.5</v>
      </c>
      <c r="AX11" s="88">
        <v>0</v>
      </c>
      <c r="AY11" s="69">
        <v>2.5</v>
      </c>
      <c r="AZ11" s="69">
        <v>5</v>
      </c>
      <c r="BA11" s="69">
        <v>7.5</v>
      </c>
      <c r="BB11" s="89">
        <v>10</v>
      </c>
      <c r="BC11" s="8"/>
      <c r="BD11" s="7"/>
      <c r="BE11" s="88">
        <v>1.67</v>
      </c>
      <c r="BF11" s="70">
        <v>1.67</v>
      </c>
      <c r="BG11" s="70">
        <v>1.67</v>
      </c>
      <c r="BH11" s="70">
        <v>1.67</v>
      </c>
      <c r="BI11" s="70">
        <v>1.67</v>
      </c>
      <c r="BJ11" s="28">
        <v>1.67</v>
      </c>
      <c r="BK11" s="88">
        <v>0</v>
      </c>
      <c r="BL11" s="69">
        <v>2.5</v>
      </c>
      <c r="BM11" s="69">
        <v>5</v>
      </c>
      <c r="BN11" s="69">
        <v>7.5</v>
      </c>
      <c r="BO11" s="89">
        <v>10</v>
      </c>
      <c r="BP11" s="8"/>
      <c r="BQ11" s="88">
        <v>3.33</v>
      </c>
      <c r="BR11" s="70">
        <v>3.33</v>
      </c>
      <c r="BS11" s="28">
        <v>3.33</v>
      </c>
      <c r="BT11" s="70">
        <v>0</v>
      </c>
      <c r="BU11" s="88">
        <v>0</v>
      </c>
      <c r="BV11" s="69">
        <v>2.5</v>
      </c>
      <c r="BW11" s="69">
        <v>5</v>
      </c>
      <c r="BX11" s="69">
        <v>7.5</v>
      </c>
      <c r="BY11" s="89">
        <v>10</v>
      </c>
      <c r="BZ11" s="8"/>
      <c r="CA11" s="88">
        <v>2.5</v>
      </c>
      <c r="CB11" s="70">
        <v>2.5</v>
      </c>
      <c r="CC11" s="70">
        <v>2.5</v>
      </c>
      <c r="CD11" s="28">
        <v>2.5</v>
      </c>
      <c r="CE11" s="88">
        <v>0</v>
      </c>
      <c r="CF11" s="69">
        <v>2.5</v>
      </c>
      <c r="CG11" s="69">
        <v>5</v>
      </c>
      <c r="CH11" s="69">
        <v>7.5</v>
      </c>
      <c r="CI11" s="89">
        <v>10</v>
      </c>
      <c r="CJ11" s="8"/>
      <c r="CK11" s="88">
        <v>1.43</v>
      </c>
      <c r="CL11" s="70">
        <v>1.43</v>
      </c>
      <c r="CM11" s="88">
        <v>1.43</v>
      </c>
      <c r="CN11" s="70">
        <v>1.43</v>
      </c>
      <c r="CO11" s="70">
        <v>1.43</v>
      </c>
      <c r="CP11" s="88">
        <v>1.43</v>
      </c>
      <c r="CQ11" s="70">
        <v>1.43</v>
      </c>
      <c r="CR11" s="88">
        <v>0</v>
      </c>
      <c r="CS11" s="69">
        <v>2.5</v>
      </c>
      <c r="CT11" s="69">
        <v>5</v>
      </c>
      <c r="CU11" s="69">
        <v>7.5</v>
      </c>
      <c r="CV11" s="89">
        <v>10</v>
      </c>
      <c r="CW11" s="29"/>
      <c r="CX11" s="88">
        <v>3.33</v>
      </c>
      <c r="CY11" s="69">
        <v>3.33</v>
      </c>
      <c r="CZ11" s="89">
        <v>3.33</v>
      </c>
      <c r="DA11" s="70">
        <v>0</v>
      </c>
      <c r="DB11" s="70">
        <v>0</v>
      </c>
      <c r="DC11" s="69">
        <v>2.5</v>
      </c>
      <c r="DD11" s="69">
        <v>5</v>
      </c>
      <c r="DE11" s="69">
        <v>7.5</v>
      </c>
      <c r="DF11" s="89">
        <v>10</v>
      </c>
      <c r="DG11" s="8"/>
      <c r="DH11" s="88">
        <v>2.5</v>
      </c>
      <c r="DI11" s="70">
        <v>2.5</v>
      </c>
      <c r="DJ11" s="70">
        <v>2.5</v>
      </c>
      <c r="DK11" s="28">
        <v>2.5</v>
      </c>
      <c r="DL11" s="70">
        <v>0</v>
      </c>
      <c r="DM11" s="69">
        <v>2.5</v>
      </c>
      <c r="DN11" s="69">
        <v>5</v>
      </c>
      <c r="DO11" s="69">
        <v>7.5</v>
      </c>
      <c r="DP11" s="89">
        <v>10</v>
      </c>
      <c r="DQ11" s="8"/>
      <c r="DR11" s="88">
        <v>1.25</v>
      </c>
      <c r="DS11" s="69">
        <v>1.25</v>
      </c>
      <c r="DT11" s="69">
        <v>1.25</v>
      </c>
      <c r="DU11" s="69">
        <v>1.25</v>
      </c>
      <c r="DV11" s="69">
        <v>1.25</v>
      </c>
      <c r="DW11" s="69">
        <v>1.25</v>
      </c>
      <c r="DX11" s="69">
        <v>1.25</v>
      </c>
      <c r="DY11" s="89">
        <v>1.25</v>
      </c>
      <c r="DZ11" s="70">
        <v>0</v>
      </c>
      <c r="EA11" s="69">
        <v>2.5</v>
      </c>
      <c r="EB11" s="69">
        <v>5</v>
      </c>
      <c r="EC11" s="69">
        <v>7.5</v>
      </c>
      <c r="ED11" s="89">
        <v>10</v>
      </c>
      <c r="EE11" s="8"/>
      <c r="EF11" s="4"/>
      <c r="EG11" s="30">
        <v>0</v>
      </c>
      <c r="EH11" s="31">
        <v>5</v>
      </c>
      <c r="EI11" s="31">
        <v>7.5</v>
      </c>
      <c r="EJ11" s="32">
        <v>10</v>
      </c>
      <c r="EK11" s="2"/>
      <c r="EL11" s="2"/>
      <c r="EM11" s="30">
        <v>0</v>
      </c>
      <c r="EN11" s="31">
        <v>5</v>
      </c>
      <c r="EO11" s="31">
        <v>7.5</v>
      </c>
      <c r="EP11" s="32">
        <v>10</v>
      </c>
      <c r="EQ11" s="1"/>
      <c r="ER11" s="135"/>
      <c r="ES11" s="136"/>
      <c r="ET11" s="137"/>
      <c r="EU11" s="30">
        <v>0</v>
      </c>
      <c r="EV11" s="31">
        <v>5</v>
      </c>
      <c r="EW11" s="31">
        <v>7.5</v>
      </c>
      <c r="EX11" s="33">
        <v>10</v>
      </c>
      <c r="EY11" s="139"/>
      <c r="EZ11" s="140"/>
      <c r="FA11" s="30">
        <v>0</v>
      </c>
      <c r="FB11" s="31">
        <v>5</v>
      </c>
      <c r="FC11" s="31">
        <v>7.5</v>
      </c>
      <c r="FD11" s="33">
        <v>10</v>
      </c>
      <c r="FE11" s="139"/>
      <c r="FF11" s="141"/>
      <c r="FG11" s="30">
        <v>0</v>
      </c>
      <c r="FH11" s="31">
        <v>5</v>
      </c>
      <c r="FI11" s="31">
        <v>7.5</v>
      </c>
      <c r="FJ11" s="32">
        <v>10</v>
      </c>
      <c r="FK11" s="142"/>
      <c r="FL11" s="143"/>
      <c r="FM11" s="144"/>
      <c r="FN11" s="144"/>
    </row>
    <row r="12" spans="1:170" ht="64.5" customHeight="1">
      <c r="A12" s="86">
        <v>1</v>
      </c>
      <c r="B12" s="85">
        <v>1</v>
      </c>
      <c r="C12" s="149" t="s">
        <v>132</v>
      </c>
      <c r="D12" s="149"/>
      <c r="E12" s="86">
        <v>519</v>
      </c>
      <c r="F12" s="87">
        <v>52</v>
      </c>
      <c r="G12" s="88">
        <v>1</v>
      </c>
      <c r="H12" s="69">
        <v>1</v>
      </c>
      <c r="I12" s="69">
        <v>1</v>
      </c>
      <c r="J12" s="69">
        <v>1</v>
      </c>
      <c r="K12" s="69">
        <v>1</v>
      </c>
      <c r="L12" s="69">
        <v>1</v>
      </c>
      <c r="M12" s="89">
        <v>1</v>
      </c>
      <c r="N12" s="88"/>
      <c r="O12" s="69"/>
      <c r="P12" s="69"/>
      <c r="Q12" s="69">
        <v>2</v>
      </c>
      <c r="R12" s="89">
        <v>18</v>
      </c>
      <c r="S12" s="35">
        <f>(SUM(G12:M12)*1.43+(N12*0+O12*2.5+P12*5+Q12*7.5+R12*10)/$F12)/2</f>
        <v>6.88</v>
      </c>
      <c r="T12" s="88">
        <v>1</v>
      </c>
      <c r="U12" s="69">
        <v>1</v>
      </c>
      <c r="V12" s="69">
        <v>1</v>
      </c>
      <c r="W12" s="69">
        <v>1</v>
      </c>
      <c r="X12" s="69">
        <v>1</v>
      </c>
      <c r="Y12" s="69">
        <v>1</v>
      </c>
      <c r="Z12" s="69">
        <v>1</v>
      </c>
      <c r="AA12" s="69">
        <v>1</v>
      </c>
      <c r="AB12" s="69">
        <v>1</v>
      </c>
      <c r="AC12" s="89">
        <v>1</v>
      </c>
      <c r="AD12" s="88"/>
      <c r="AE12" s="69"/>
      <c r="AF12" s="69"/>
      <c r="AG12" s="69"/>
      <c r="AH12" s="90">
        <v>20</v>
      </c>
      <c r="AI12" s="35">
        <f>(SUM(T12:AC12)*1+(AD12*0+AE12*2.5+AF12*5+AG12*7.5+AH12*10)/$F12)/2</f>
        <v>6.9230769230769234</v>
      </c>
      <c r="AJ12" s="88">
        <v>1</v>
      </c>
      <c r="AK12" s="69">
        <v>1</v>
      </c>
      <c r="AL12" s="69">
        <v>1</v>
      </c>
      <c r="AM12" s="89">
        <v>1</v>
      </c>
      <c r="AN12" s="88"/>
      <c r="AO12" s="69"/>
      <c r="AP12" s="69"/>
      <c r="AQ12" s="69"/>
      <c r="AR12" s="89">
        <v>20</v>
      </c>
      <c r="AS12" s="35">
        <f>(SUM(AJ12:AM12)*2.5+(AN12*0+AO12*2.5+AP12*5+AQ12*7.5+AR12*10)/$F12)/2</f>
        <v>6.9230769230769234</v>
      </c>
      <c r="AT12" s="88">
        <v>1</v>
      </c>
      <c r="AU12" s="69">
        <v>1</v>
      </c>
      <c r="AV12" s="69">
        <v>1</v>
      </c>
      <c r="AW12" s="89">
        <v>1</v>
      </c>
      <c r="AX12" s="88"/>
      <c r="AY12" s="69"/>
      <c r="AZ12" s="69"/>
      <c r="BA12" s="69"/>
      <c r="BB12" s="89">
        <v>20</v>
      </c>
      <c r="BC12" s="35">
        <f>(SUM(AT12:AW12)*2.5+(AX12*0+AY12*2.5+AZ12*5+BA12*7.5+BB12*10)/$F12)/2</f>
        <v>6.9230769230769234</v>
      </c>
      <c r="BD12" s="36">
        <f>(S12+AI12+AS12+BC12)/4</f>
        <v>6.9123076923076923</v>
      </c>
      <c r="BE12" s="88">
        <v>1</v>
      </c>
      <c r="BF12" s="69">
        <v>1</v>
      </c>
      <c r="BG12" s="69">
        <v>1</v>
      </c>
      <c r="BH12" s="69">
        <v>1</v>
      </c>
      <c r="BI12" s="69">
        <v>1</v>
      </c>
      <c r="BJ12" s="89">
        <v>1</v>
      </c>
      <c r="BK12" s="70"/>
      <c r="BL12" s="69">
        <v>2</v>
      </c>
      <c r="BM12" s="69">
        <v>7</v>
      </c>
      <c r="BN12" s="69">
        <v>20</v>
      </c>
      <c r="BO12" s="90">
        <v>23</v>
      </c>
      <c r="BP12" s="35">
        <f>(SUM(BE12:BJ12)*1.67+(BK12*0+BL12*2.5+BM12*5+BN12*7.5+BO12*10)/$F12)/2</f>
        <v>9.0484615384615381</v>
      </c>
      <c r="BQ12" s="88">
        <v>1</v>
      </c>
      <c r="BR12" s="69">
        <v>1</v>
      </c>
      <c r="BS12" s="89">
        <v>1</v>
      </c>
      <c r="BT12" s="70"/>
      <c r="BU12" s="69">
        <v>3</v>
      </c>
      <c r="BV12" s="69">
        <v>9</v>
      </c>
      <c r="BW12" s="69">
        <v>40</v>
      </c>
      <c r="BX12" s="90">
        <v>2</v>
      </c>
      <c r="BY12" s="90">
        <v>50</v>
      </c>
      <c r="BZ12" s="35">
        <v>8.61</v>
      </c>
      <c r="CA12" s="88">
        <v>1</v>
      </c>
      <c r="CB12" s="69">
        <v>1</v>
      </c>
      <c r="CC12" s="69">
        <v>1</v>
      </c>
      <c r="CD12" s="89"/>
      <c r="CE12" s="91"/>
      <c r="CF12" s="69">
        <v>1</v>
      </c>
      <c r="CG12" s="69"/>
      <c r="CH12" s="70">
        <v>7</v>
      </c>
      <c r="CI12" s="69">
        <v>44</v>
      </c>
      <c r="CJ12" s="35">
        <f>(SUM(CA12:CD12)*2.5+(CE12*0+CF12*2.5+CG12*5+CH12*7.5+CI12*10)/$F12)/2</f>
        <v>8.509615384615385</v>
      </c>
      <c r="CK12" s="88"/>
      <c r="CL12" s="69"/>
      <c r="CM12" s="69"/>
      <c r="CN12" s="90">
        <v>1</v>
      </c>
      <c r="CO12" s="90"/>
      <c r="CP12" s="90"/>
      <c r="CQ12" s="89">
        <v>1</v>
      </c>
      <c r="CR12" s="70"/>
      <c r="CS12" s="69">
        <v>1</v>
      </c>
      <c r="CT12" s="69">
        <v>2</v>
      </c>
      <c r="CU12" s="69">
        <v>12</v>
      </c>
      <c r="CV12" s="69">
        <v>37</v>
      </c>
      <c r="CW12" s="35">
        <f>(SUM(CK12:CQ12)*1.43+(CR12*0+CS12*2.5+CT12*5+CU12*7.5+CV12*10)/$F12)/2</f>
        <v>5.9732692307692306</v>
      </c>
      <c r="CX12" s="88"/>
      <c r="CY12" s="69">
        <v>1</v>
      </c>
      <c r="CZ12" s="89">
        <v>1</v>
      </c>
      <c r="DA12" s="70"/>
      <c r="DB12" s="69">
        <v>2</v>
      </c>
      <c r="DC12" s="69"/>
      <c r="DD12" s="69">
        <v>3</v>
      </c>
      <c r="DE12" s="69">
        <v>6</v>
      </c>
      <c r="DF12" s="69">
        <v>41</v>
      </c>
      <c r="DG12" s="35">
        <f>(SUM(CX12:CZ12)*3.33+(DA12*0+DB12*0+DC12*2.5+DD12*5+DE12*7.5+DF12*10)/$F12)/2</f>
        <v>7.8492307692307692</v>
      </c>
      <c r="DH12" s="88"/>
      <c r="DI12" s="69"/>
      <c r="DJ12" s="69"/>
      <c r="DK12" s="89"/>
      <c r="DL12" s="70">
        <v>5</v>
      </c>
      <c r="DM12" s="69">
        <v>3</v>
      </c>
      <c r="DN12" s="69">
        <v>4</v>
      </c>
      <c r="DO12" s="69">
        <v>25</v>
      </c>
      <c r="DP12" s="69">
        <v>12</v>
      </c>
      <c r="DQ12" s="35">
        <f>(SUM(DH12:DK12)*3.33+(DL12*0+DM12*2.5+DN12*5+DO12*7.5+DP12*10)/$F12)/2</f>
        <v>3.2211538461538463</v>
      </c>
      <c r="DR12" s="88">
        <v>1</v>
      </c>
      <c r="DS12" s="69"/>
      <c r="DT12" s="69"/>
      <c r="DU12" s="69"/>
      <c r="DV12" s="69"/>
      <c r="DW12" s="69"/>
      <c r="DX12" s="69"/>
      <c r="DY12" s="89"/>
      <c r="DZ12" s="70"/>
      <c r="EA12" s="69">
        <v>2</v>
      </c>
      <c r="EB12" s="69">
        <v>13</v>
      </c>
      <c r="EC12" s="69">
        <v>20</v>
      </c>
      <c r="ED12" s="69">
        <v>12</v>
      </c>
      <c r="EE12" s="35">
        <f>(SUM(DR12:DY12)*1.25+(DZ12*0+EA12*2.5+EB12*5+EC12*7.5+ED12*10)/$F12)/2</f>
        <v>3.8942307692307692</v>
      </c>
      <c r="EF12" s="36">
        <f>(CW12+DG12+DQ12+EE12+CJ12+BZ12+BP12)/7</f>
        <v>6.7294230769230765</v>
      </c>
      <c r="EG12" s="88"/>
      <c r="EH12" s="69"/>
      <c r="EI12" s="69">
        <v>2</v>
      </c>
      <c r="EJ12" s="89">
        <v>50</v>
      </c>
      <c r="EK12" s="37">
        <f>(EG12*0+EH12*5+EI12*7.5+EJ12*10)/$F12</f>
        <v>9.9038461538461533</v>
      </c>
      <c r="EL12" s="38">
        <f>SUM(EG12:EJ12)/$F12</f>
        <v>1</v>
      </c>
      <c r="EM12" s="70"/>
      <c r="EN12" s="69">
        <v>1</v>
      </c>
      <c r="EO12" s="69">
        <v>4</v>
      </c>
      <c r="EP12" s="69">
        <v>47</v>
      </c>
      <c r="EQ12" s="37">
        <f>(EM12*0+EN12*5+EO12*7.5+EP12*10)/$F12</f>
        <v>9.7115384615384617</v>
      </c>
      <c r="ER12" s="39">
        <f>SUM(EM12:EP12)/$F12</f>
        <v>1</v>
      </c>
      <c r="ES12" s="40">
        <f>(EK12+EQ12)/2</f>
        <v>9.8076923076923066</v>
      </c>
      <c r="ET12" s="41">
        <f>(SUM(EH12:EJ12)+SUM(EN12:EP12))/($F12*2)</f>
        <v>1</v>
      </c>
      <c r="EU12" s="70">
        <v>3</v>
      </c>
      <c r="EV12" s="69">
        <v>7</v>
      </c>
      <c r="EW12" s="69">
        <v>17</v>
      </c>
      <c r="EX12" s="90">
        <v>25</v>
      </c>
      <c r="EY12" s="42">
        <f>(EU12*0+EV12*5+EW12*7.5+EX12*10)/$F12</f>
        <v>7.9326923076923075</v>
      </c>
      <c r="EZ12" s="43">
        <f>SUM(EV12:EX12)/$F12</f>
        <v>0.94230769230769229</v>
      </c>
      <c r="FA12" s="70"/>
      <c r="FB12" s="69"/>
      <c r="FC12" s="69">
        <v>7</v>
      </c>
      <c r="FD12" s="69">
        <v>45</v>
      </c>
      <c r="FE12" s="42">
        <f>(FA12*0+FB12*5+FC12*7.5+FD12*10)/$F12</f>
        <v>9.6634615384615383</v>
      </c>
      <c r="FF12" s="43">
        <f>SUM(FB12:FD12)/$F12</f>
        <v>1</v>
      </c>
      <c r="FG12" s="70"/>
      <c r="FH12" s="69"/>
      <c r="FI12" s="69">
        <v>10</v>
      </c>
      <c r="FJ12" s="69">
        <v>42</v>
      </c>
      <c r="FK12" s="37">
        <f>(FG12*0+FH12*5+FI12*7.5+FJ12*10)/$F12</f>
        <v>9.5192307692307701</v>
      </c>
      <c r="FL12" s="44">
        <f>SUM(FH12:FJ12)/$F12</f>
        <v>1</v>
      </c>
      <c r="FM12" s="45">
        <f>(EY12+FE12+FK12)/3</f>
        <v>9.0384615384615383</v>
      </c>
      <c r="FN12" s="46">
        <v>0.98070000000000002</v>
      </c>
    </row>
    <row r="13" spans="1:170" ht="67.5" customHeight="1">
      <c r="A13" s="86">
        <v>2</v>
      </c>
      <c r="B13" s="85">
        <v>2</v>
      </c>
      <c r="C13" s="149" t="s">
        <v>133</v>
      </c>
      <c r="D13" s="149"/>
      <c r="E13" s="86">
        <v>365</v>
      </c>
      <c r="F13" s="87">
        <v>71</v>
      </c>
      <c r="G13" s="88">
        <v>1</v>
      </c>
      <c r="H13" s="69">
        <v>1</v>
      </c>
      <c r="I13" s="69">
        <v>1</v>
      </c>
      <c r="J13" s="69">
        <v>1</v>
      </c>
      <c r="K13" s="69">
        <v>1</v>
      </c>
      <c r="L13" s="69">
        <v>1</v>
      </c>
      <c r="M13" s="89">
        <v>1</v>
      </c>
      <c r="N13" s="88"/>
      <c r="O13" s="69"/>
      <c r="P13" s="69">
        <v>2</v>
      </c>
      <c r="Q13" s="69">
        <v>27</v>
      </c>
      <c r="R13" s="89">
        <v>42</v>
      </c>
      <c r="S13" s="35">
        <f>(SUM(G13:M13)*1.43+(N13*0+O13*2.5+P13*5+Q13*7.5+R13*10)/$F13)/2</f>
        <v>9.459225352112675</v>
      </c>
      <c r="T13" s="88">
        <v>1</v>
      </c>
      <c r="U13" s="69">
        <v>1</v>
      </c>
      <c r="V13" s="69">
        <v>1</v>
      </c>
      <c r="W13" s="69">
        <v>1</v>
      </c>
      <c r="X13" s="69">
        <v>1</v>
      </c>
      <c r="Y13" s="69">
        <v>1</v>
      </c>
      <c r="Z13" s="69">
        <v>1</v>
      </c>
      <c r="AA13" s="69">
        <v>1</v>
      </c>
      <c r="AB13" s="69">
        <v>1</v>
      </c>
      <c r="AC13" s="89">
        <v>1</v>
      </c>
      <c r="AD13" s="88"/>
      <c r="AE13" s="69"/>
      <c r="AF13" s="69">
        <v>1</v>
      </c>
      <c r="AG13" s="69">
        <v>21</v>
      </c>
      <c r="AH13" s="90">
        <v>49</v>
      </c>
      <c r="AI13" s="35">
        <f>(SUM(T13:AC13)*1+(AD13*0+AE13*2.5+AF13*5+AG13*7.5+AH13*10)/$F13)/2</f>
        <v>9.5950704225352119</v>
      </c>
      <c r="AJ13" s="88">
        <v>1</v>
      </c>
      <c r="AK13" s="69">
        <v>1</v>
      </c>
      <c r="AL13" s="69">
        <v>1</v>
      </c>
      <c r="AM13" s="89">
        <v>1</v>
      </c>
      <c r="AN13" s="88"/>
      <c r="AO13" s="69"/>
      <c r="AP13" s="69">
        <v>3</v>
      </c>
      <c r="AQ13" s="69">
        <v>30</v>
      </c>
      <c r="AR13" s="89">
        <v>38</v>
      </c>
      <c r="AS13" s="35">
        <f>(SUM(AJ13:AM13)*2.5+(AN13*0+AO13*2.5+AP13*5+AQ13*7.5+AR13*10)/$F13)/2</f>
        <v>9.3661971830985919</v>
      </c>
      <c r="AT13" s="88">
        <v>1</v>
      </c>
      <c r="AU13" s="69"/>
      <c r="AV13" s="69">
        <v>1</v>
      </c>
      <c r="AW13" s="89"/>
      <c r="AX13" s="88"/>
      <c r="AY13" s="69"/>
      <c r="AZ13" s="69">
        <v>4</v>
      </c>
      <c r="BA13" s="69">
        <v>30</v>
      </c>
      <c r="BB13" s="89">
        <v>37</v>
      </c>
      <c r="BC13" s="35">
        <f>(SUM(AT13:AW13)*2.5+(AX13*0+AY13*2.5+AZ13*5+BA13*7.5+BB13*10)/$F13)/2</f>
        <v>6.830985915492958</v>
      </c>
      <c r="BD13" s="36">
        <f>(S13+AI13+AS13+BC13)/4</f>
        <v>8.8128697183098588</v>
      </c>
      <c r="BE13" s="88"/>
      <c r="BF13" s="69"/>
      <c r="BG13" s="69">
        <v>1</v>
      </c>
      <c r="BH13" s="69"/>
      <c r="BI13" s="69"/>
      <c r="BJ13" s="89"/>
      <c r="BK13" s="70"/>
      <c r="BL13" s="69">
        <v>1</v>
      </c>
      <c r="BM13" s="69">
        <v>6</v>
      </c>
      <c r="BN13" s="69">
        <v>31</v>
      </c>
      <c r="BO13" s="90">
        <v>33</v>
      </c>
      <c r="BP13" s="35">
        <f>(SUM(BE13:BJ13)*1.67+(BK13*0+BL13*2.5+BM13*5+BN13*7.5+BO13*10)/$F13)/2</f>
        <v>5.0251408450704229</v>
      </c>
      <c r="BQ13" s="88">
        <v>1</v>
      </c>
      <c r="BR13" s="69">
        <v>1</v>
      </c>
      <c r="BS13" s="89"/>
      <c r="BT13" s="70"/>
      <c r="BU13" s="69">
        <v>5</v>
      </c>
      <c r="BV13" s="69">
        <v>18</v>
      </c>
      <c r="BW13" s="69">
        <v>16</v>
      </c>
      <c r="BX13" s="90">
        <v>18</v>
      </c>
      <c r="BY13" s="90">
        <v>5</v>
      </c>
      <c r="BZ13" s="35">
        <f>(SUM(BQ13:BS13)*3.33+(BT13*0+BU13*0+BV13*2.5+BW13*5+BX13*7.5+BY13*10)/$F13)/2</f>
        <v>5.513098591549296</v>
      </c>
      <c r="CA13" s="88">
        <v>1</v>
      </c>
      <c r="CB13" s="69"/>
      <c r="CC13" s="69"/>
      <c r="CD13" s="89"/>
      <c r="CE13" s="91"/>
      <c r="CF13" s="69">
        <v>4</v>
      </c>
      <c r="CG13" s="69">
        <v>5</v>
      </c>
      <c r="CH13" s="70">
        <v>22</v>
      </c>
      <c r="CI13" s="69">
        <v>40</v>
      </c>
      <c r="CJ13" s="35">
        <f>(SUM(CA13:CD13)*2.5+(CE13*0+CF13*2.5+CG13*5+CH13*7.5+CI13*10)/$F13)/2</f>
        <v>5.475352112676056</v>
      </c>
      <c r="CK13" s="88"/>
      <c r="CL13" s="69"/>
      <c r="CM13" s="69"/>
      <c r="CN13" s="90">
        <v>1</v>
      </c>
      <c r="CO13" s="90"/>
      <c r="CP13" s="90"/>
      <c r="CQ13" s="89">
        <v>1</v>
      </c>
      <c r="CR13" s="70"/>
      <c r="CS13" s="69"/>
      <c r="CT13" s="69">
        <v>4</v>
      </c>
      <c r="CU13" s="69">
        <v>35</v>
      </c>
      <c r="CV13" s="69">
        <v>32</v>
      </c>
      <c r="CW13" s="35">
        <f>(SUM(CK13:CQ13)*1.43+(CR13*0+CS13*2.5+CT13*5+CU13*7.5+CV13*10)/$F13)/2</f>
        <v>5.6729577464788727</v>
      </c>
      <c r="CX13" s="88">
        <v>1</v>
      </c>
      <c r="CY13" s="47"/>
      <c r="CZ13" s="89"/>
      <c r="DA13" s="70"/>
      <c r="DB13" s="69"/>
      <c r="DC13" s="69"/>
      <c r="DD13" s="69">
        <v>1</v>
      </c>
      <c r="DE13" s="69">
        <v>23</v>
      </c>
      <c r="DF13" s="69">
        <v>47</v>
      </c>
      <c r="DG13" s="35">
        <f>(SUM(CX13:CZ13)*3.33+(DA13*0+DB13*0+DC13*2.5+DD13*5+DE13*7.5+DF13*10)/$F13)/2</f>
        <v>6.2248591549295771</v>
      </c>
      <c r="DH13" s="88"/>
      <c r="DI13" s="69"/>
      <c r="DJ13" s="69"/>
      <c r="DK13" s="89">
        <v>1</v>
      </c>
      <c r="DL13" s="70">
        <v>4</v>
      </c>
      <c r="DM13" s="69"/>
      <c r="DN13" s="69">
        <v>13</v>
      </c>
      <c r="DO13" s="69">
        <v>11</v>
      </c>
      <c r="DP13" s="69">
        <v>14</v>
      </c>
      <c r="DQ13" s="35">
        <f>(SUM(DH13:DK13)*3.33+(DL13*0+DM13*2.5+DN13*5+DO13*7.5+DP13*10)/$F13)/2</f>
        <v>3.6896478873239436</v>
      </c>
      <c r="DR13" s="88"/>
      <c r="DS13" s="69"/>
      <c r="DT13" s="69"/>
      <c r="DU13" s="69"/>
      <c r="DV13" s="69"/>
      <c r="DW13" s="69"/>
      <c r="DX13" s="69"/>
      <c r="DY13" s="89"/>
      <c r="DZ13" s="70">
        <v>1</v>
      </c>
      <c r="EA13" s="69">
        <v>2</v>
      </c>
      <c r="EB13" s="69">
        <v>6</v>
      </c>
      <c r="EC13" s="69">
        <v>17</v>
      </c>
      <c r="ED13" s="69">
        <v>20</v>
      </c>
      <c r="EE13" s="35">
        <f>(SUM(DR13:DY13)*1.25+(DZ13*0+EA13*2.5+EB13*5+EC13*7.5+ED13*10)/$F13)/2</f>
        <v>2.5528169014084505</v>
      </c>
      <c r="EF13" s="36">
        <f>(CW13+DG13+DQ13+EE13+CJ13+BZ13+BP13)/7</f>
        <v>4.8791247484909457</v>
      </c>
      <c r="EG13" s="88"/>
      <c r="EH13" s="69">
        <v>4</v>
      </c>
      <c r="EI13" s="69">
        <v>16</v>
      </c>
      <c r="EJ13" s="89">
        <v>51</v>
      </c>
      <c r="EK13" s="48">
        <f>(EG13*0+EH13*5+EI13*7.5+EJ13*10)/$F13</f>
        <v>9.1549295774647881</v>
      </c>
      <c r="EL13" s="49">
        <f>SUM(EG13:EJ13)/$F13</f>
        <v>1</v>
      </c>
      <c r="EM13" s="70"/>
      <c r="EN13" s="69">
        <v>10</v>
      </c>
      <c r="EO13" s="69">
        <v>16</v>
      </c>
      <c r="EP13" s="69">
        <v>45</v>
      </c>
      <c r="EQ13" s="37">
        <f>(EM13*0+EN13*5+EO13*7.5+EP13*10)/$F13</f>
        <v>8.7323943661971839</v>
      </c>
      <c r="ER13" s="50">
        <f>SUM(EM13:EP13)/$F13</f>
        <v>1</v>
      </c>
      <c r="ES13" s="51">
        <f>(EK13+EQ13)/2</f>
        <v>8.943661971830986</v>
      </c>
      <c r="ET13" s="52">
        <f>(SUM(EH13:EJ13)+SUM(EN13:EP13))/($F13*2)</f>
        <v>1</v>
      </c>
      <c r="EU13" s="70"/>
      <c r="EV13" s="69">
        <v>6</v>
      </c>
      <c r="EW13" s="69">
        <v>20</v>
      </c>
      <c r="EX13" s="90">
        <v>45</v>
      </c>
      <c r="EY13" s="53">
        <f>(EU13*0+EV13*5+EW13*7.5+EX13*10)/$F13</f>
        <v>8.873239436619718</v>
      </c>
      <c r="EZ13" s="54">
        <f>SUM(EV13:EX13)/$F13</f>
        <v>1</v>
      </c>
      <c r="FA13" s="70"/>
      <c r="FB13" s="69">
        <v>6</v>
      </c>
      <c r="FC13" s="69">
        <v>19</v>
      </c>
      <c r="FD13" s="69">
        <v>46</v>
      </c>
      <c r="FE13" s="55">
        <f>(FA13*0+FB13*5+FC13*7.5+FD13*10)/$F13</f>
        <v>8.908450704225352</v>
      </c>
      <c r="FF13" s="56">
        <f>SUM(FB13:FD13)/$F13</f>
        <v>1</v>
      </c>
      <c r="FG13" s="70"/>
      <c r="FH13" s="69">
        <v>5</v>
      </c>
      <c r="FI13" s="69">
        <v>15</v>
      </c>
      <c r="FJ13" s="69">
        <v>51</v>
      </c>
      <c r="FK13" s="37">
        <f>(FG13*0+FH13*5+FI13*7.5+FJ13*10)/$F13</f>
        <v>9.1197183098591541</v>
      </c>
      <c r="FL13" s="57">
        <f>SUM(FH13:FJ13)/$F13</f>
        <v>1</v>
      </c>
      <c r="FM13" s="58">
        <f>(EY13+FE13+FK13)/3</f>
        <v>8.967136150234742</v>
      </c>
      <c r="FN13" s="59">
        <v>1</v>
      </c>
    </row>
    <row r="14" spans="1:170" ht="67.5" customHeight="1">
      <c r="A14" s="86">
        <v>3</v>
      </c>
      <c r="B14" s="85">
        <v>3</v>
      </c>
      <c r="C14" s="149" t="s">
        <v>134</v>
      </c>
      <c r="D14" s="149"/>
      <c r="E14" s="86">
        <v>360</v>
      </c>
      <c r="F14" s="87">
        <v>72</v>
      </c>
      <c r="G14" s="88">
        <v>1</v>
      </c>
      <c r="H14" s="69">
        <v>1</v>
      </c>
      <c r="I14" s="69">
        <v>1</v>
      </c>
      <c r="J14" s="69">
        <v>1</v>
      </c>
      <c r="K14" s="69">
        <v>1</v>
      </c>
      <c r="L14" s="69">
        <v>1</v>
      </c>
      <c r="M14" s="89">
        <v>1</v>
      </c>
      <c r="N14" s="88"/>
      <c r="O14" s="69"/>
      <c r="P14" s="69">
        <v>3</v>
      </c>
      <c r="Q14" s="69">
        <v>12</v>
      </c>
      <c r="R14" s="89">
        <v>57</v>
      </c>
      <c r="S14" s="35">
        <f>(SUM(G14:M14)*1.43+(N14*0+O14*2.5+P14*5+Q14*7.5+R14*10)/$F14)/2</f>
        <v>9.692499999999999</v>
      </c>
      <c r="T14" s="88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89">
        <v>1</v>
      </c>
      <c r="AD14" s="88"/>
      <c r="AE14" s="69"/>
      <c r="AF14" s="69"/>
      <c r="AG14" s="69">
        <v>10</v>
      </c>
      <c r="AH14" s="90">
        <v>62</v>
      </c>
      <c r="AI14" s="35">
        <f>(SUM(T14:AC14)*1+(AD14*0+AE14*2.5+AF14*5+AG14*7.5+AH14*10)/$F14)/2</f>
        <v>9.8263888888888893</v>
      </c>
      <c r="AJ14" s="88">
        <v>1</v>
      </c>
      <c r="AK14" s="69">
        <v>1</v>
      </c>
      <c r="AL14" s="69">
        <v>1</v>
      </c>
      <c r="AM14" s="89">
        <v>1</v>
      </c>
      <c r="AN14" s="88"/>
      <c r="AO14" s="69"/>
      <c r="AP14" s="69"/>
      <c r="AQ14" s="69">
        <v>20</v>
      </c>
      <c r="AR14" s="89">
        <v>52</v>
      </c>
      <c r="AS14" s="35">
        <f>(SUM(AJ14:AM14)*2.5+(AN14*0+AO14*2.5+AP14*5+AQ14*7.5+AR14*10)/$F14)/2</f>
        <v>9.6527777777777786</v>
      </c>
      <c r="AT14" s="60" t="s">
        <v>135</v>
      </c>
      <c r="AU14" s="69"/>
      <c r="AV14" s="69"/>
      <c r="AW14" s="89"/>
      <c r="AX14" s="88"/>
      <c r="AY14" s="69"/>
      <c r="AZ14" s="69">
        <v>1</v>
      </c>
      <c r="BA14" s="69">
        <v>18</v>
      </c>
      <c r="BB14" s="89">
        <v>53</v>
      </c>
      <c r="BC14" s="35">
        <f>(SUM(AT14:AW14)*2.5+(AX14*0+AY14*2.5+AZ14*5+BA14*7.5+BB14*10)/$F14)/2</f>
        <v>4.6527777777777777</v>
      </c>
      <c r="BD14" s="36">
        <f>(S14+AI14+AS14+BC14)/4</f>
        <v>8.4561111111111114</v>
      </c>
      <c r="BE14" s="87">
        <v>1</v>
      </c>
      <c r="BF14" s="69">
        <v>1</v>
      </c>
      <c r="BG14" s="69">
        <v>1</v>
      </c>
      <c r="BH14" s="69" t="s">
        <v>135</v>
      </c>
      <c r="BI14" s="69">
        <v>1</v>
      </c>
      <c r="BJ14" s="89"/>
      <c r="BK14" s="70"/>
      <c r="BL14" s="69"/>
      <c r="BM14" s="69">
        <v>10</v>
      </c>
      <c r="BN14" s="69">
        <v>15</v>
      </c>
      <c r="BO14" s="90">
        <v>47</v>
      </c>
      <c r="BP14" s="35">
        <f>(SUM(BE14:BJ14)*1.67+(BK14*0+BL14*2.5+BM14*5+BN14*7.5+BO14*10)/$F14)/2</f>
        <v>7.7323611111111106</v>
      </c>
      <c r="BQ14" s="88">
        <v>1</v>
      </c>
      <c r="BR14" s="69"/>
      <c r="BS14" s="89"/>
      <c r="BT14" s="70"/>
      <c r="BU14" s="69">
        <v>3</v>
      </c>
      <c r="BV14" s="69">
        <v>58</v>
      </c>
      <c r="BW14" s="69">
        <v>11</v>
      </c>
      <c r="BX14" s="90">
        <v>30</v>
      </c>
      <c r="BY14" s="90">
        <v>42</v>
      </c>
      <c r="BZ14" s="35">
        <f>(SUM(BQ14:BS14)*3.33+(BT14*0+BU14*0+BV14*2.5+BW14*5+BX14*7.5+BY14*10)/$F14)/2</f>
        <v>7.5330555555555554</v>
      </c>
      <c r="CA14" s="88">
        <v>1</v>
      </c>
      <c r="CB14" s="69"/>
      <c r="CC14" s="69">
        <v>1</v>
      </c>
      <c r="CD14" s="89"/>
      <c r="CE14" s="91"/>
      <c r="CF14" s="69"/>
      <c r="CG14" s="69">
        <v>3</v>
      </c>
      <c r="CH14" s="70">
        <v>21</v>
      </c>
      <c r="CI14" s="69">
        <v>48</v>
      </c>
      <c r="CJ14" s="35">
        <f>(SUM(CA14:CD14)*2.5+(CE14*0+CF14*2.5+CG14*5+CH14*7.5+CI14*10)/$F14)/2</f>
        <v>7.03125</v>
      </c>
      <c r="CK14" s="88"/>
      <c r="CL14" s="69"/>
      <c r="CM14" s="90"/>
      <c r="CN14" s="69">
        <v>1</v>
      </c>
      <c r="CO14" s="90"/>
      <c r="CP14" s="90"/>
      <c r="CQ14" s="89"/>
      <c r="CR14" s="70"/>
      <c r="CS14" s="69"/>
      <c r="CT14" s="69"/>
      <c r="CU14" s="69">
        <v>8</v>
      </c>
      <c r="CV14" s="69">
        <v>64</v>
      </c>
      <c r="CW14" s="35">
        <f>(SUM(CK14:CQ14)*1.43+(CR14*0+CS14*2.5+CT14*5+CU14*7.5+CV14*10)/$F14)/2</f>
        <v>5.5761111111111106</v>
      </c>
      <c r="CX14" s="60" t="s">
        <v>135</v>
      </c>
      <c r="CY14" s="61">
        <v>1</v>
      </c>
      <c r="CZ14" s="61">
        <v>1</v>
      </c>
      <c r="DA14" s="70"/>
      <c r="DB14" s="69"/>
      <c r="DC14" s="69"/>
      <c r="DD14" s="69"/>
      <c r="DE14" s="69">
        <v>9</v>
      </c>
      <c r="DF14" s="69">
        <v>63</v>
      </c>
      <c r="DG14" s="35">
        <f>(SUM(CX14:CZ14)*3.33+(DA14*0+DB14*0+DC14*2.5+DD14*5+DE14*7.5+DF14*10)/$F14)/2</f>
        <v>8.1737500000000001</v>
      </c>
      <c r="DH14" s="88"/>
      <c r="DI14" s="60" t="s">
        <v>136</v>
      </c>
      <c r="DJ14" s="69"/>
      <c r="DK14" s="89"/>
      <c r="DL14" s="70"/>
      <c r="DM14" s="69"/>
      <c r="DN14" s="69">
        <v>27</v>
      </c>
      <c r="DO14" s="69">
        <v>42</v>
      </c>
      <c r="DP14" s="69">
        <v>3</v>
      </c>
      <c r="DQ14" s="35">
        <f>(SUM(DH14:DK14)*3.33+(DL14*0+DM14*2.5+DN14*5+DO14*7.5+DP14*10)/$F14)/2</f>
        <v>3.3333333333333335</v>
      </c>
      <c r="DR14" s="60" t="s">
        <v>135</v>
      </c>
      <c r="DS14" s="69"/>
      <c r="DT14" s="69"/>
      <c r="DU14" s="69"/>
      <c r="DV14" s="69"/>
      <c r="DW14" s="60" t="s">
        <v>135</v>
      </c>
      <c r="DX14" s="69"/>
      <c r="DY14" s="89"/>
      <c r="DZ14" s="70"/>
      <c r="EA14" s="69"/>
      <c r="EB14" s="69">
        <v>18</v>
      </c>
      <c r="EC14" s="69">
        <v>20</v>
      </c>
      <c r="ED14" s="69">
        <v>34</v>
      </c>
      <c r="EE14" s="35">
        <f>(SUM(DR14:DY14)*1.25+(DZ14*0+EA14*2.5+EB14*5+EC14*7.5+ED14*10)/$F14)/2</f>
        <v>4.0277777777777777</v>
      </c>
      <c r="EF14" s="36">
        <f>(CW14+DG14+DQ14+EE14+CJ14+BZ14+BP14)/7</f>
        <v>6.2010912698412701</v>
      </c>
      <c r="EG14" s="88"/>
      <c r="EH14" s="69">
        <v>7</v>
      </c>
      <c r="EI14" s="69">
        <v>6</v>
      </c>
      <c r="EJ14" s="89">
        <v>59</v>
      </c>
      <c r="EK14" s="48">
        <f>(EG14*0+EH14*5+EI14*7.5+EJ14*10)/$F14</f>
        <v>9.3055555555555554</v>
      </c>
      <c r="EL14" s="62">
        <f>SUM(EG14:EJ14)/$F14</f>
        <v>1</v>
      </c>
      <c r="EM14" s="70"/>
      <c r="EN14" s="69">
        <v>2</v>
      </c>
      <c r="EO14" s="69">
        <v>10</v>
      </c>
      <c r="EP14" s="69">
        <v>60</v>
      </c>
      <c r="EQ14" s="37">
        <f>(EM14*0+EN14*5+EO14*7.5+EP14*10)/$F14</f>
        <v>9.5138888888888893</v>
      </c>
      <c r="ER14" s="50">
        <f>SUM(EM14:EP14)/$F14</f>
        <v>1</v>
      </c>
      <c r="ES14" s="51">
        <f>(EK14+EQ14)/2</f>
        <v>9.4097222222222214</v>
      </c>
      <c r="ET14" s="52">
        <f>(SUM(EH14:EJ14)+SUM(EN14:EP14))/($F14*2)</f>
        <v>1</v>
      </c>
      <c r="EU14" s="70"/>
      <c r="EV14" s="69">
        <v>5</v>
      </c>
      <c r="EW14" s="69">
        <v>18</v>
      </c>
      <c r="EX14" s="90">
        <v>49</v>
      </c>
      <c r="EY14" s="53">
        <f>(EU14*0+EV14*5+EW14*7.5+EX14*10)/$F14</f>
        <v>9.0277777777777786</v>
      </c>
      <c r="EZ14" s="54">
        <f>SUM(EV14:EX14)/$F14</f>
        <v>1</v>
      </c>
      <c r="FA14" s="70"/>
      <c r="FB14" s="69">
        <v>9</v>
      </c>
      <c r="FC14" s="69">
        <v>6</v>
      </c>
      <c r="FD14" s="69">
        <v>57</v>
      </c>
      <c r="FE14" s="55">
        <f>(FA14*0+FB14*5+FC14*7.5+FD14*10)/$F14</f>
        <v>9.1666666666666661</v>
      </c>
      <c r="FF14" s="56">
        <f>SUM(FB14:FD14)/$F14</f>
        <v>1</v>
      </c>
      <c r="FG14" s="70"/>
      <c r="FH14" s="69">
        <v>4</v>
      </c>
      <c r="FI14" s="69">
        <v>15</v>
      </c>
      <c r="FJ14" s="69">
        <v>53</v>
      </c>
      <c r="FK14" s="37">
        <f>(FG14*0+FH14*5+FI14*7.5+FJ14*10)/$F14</f>
        <v>9.2013888888888893</v>
      </c>
      <c r="FL14" s="57">
        <f>SUM(FH14:FJ14)/$F14</f>
        <v>1</v>
      </c>
      <c r="FM14" s="58">
        <f>(EY14+FE14+FK14)/3</f>
        <v>9.1319444444444446</v>
      </c>
      <c r="FN14" s="59">
        <v>1</v>
      </c>
    </row>
    <row r="15" spans="1:170" ht="69" customHeight="1">
      <c r="A15" s="86">
        <v>4</v>
      </c>
      <c r="B15" s="85">
        <v>4</v>
      </c>
      <c r="C15" s="149" t="s">
        <v>137</v>
      </c>
      <c r="D15" s="149"/>
      <c r="E15" s="86">
        <v>236</v>
      </c>
      <c r="F15" s="87">
        <v>47</v>
      </c>
      <c r="G15" s="88">
        <v>1</v>
      </c>
      <c r="H15" s="69">
        <v>1</v>
      </c>
      <c r="I15" s="69">
        <v>1</v>
      </c>
      <c r="J15" s="69">
        <v>1</v>
      </c>
      <c r="K15" s="69">
        <v>1</v>
      </c>
      <c r="L15" s="69">
        <v>1</v>
      </c>
      <c r="M15" s="89">
        <v>1</v>
      </c>
      <c r="N15" s="88"/>
      <c r="O15" s="69"/>
      <c r="P15" s="69">
        <v>1</v>
      </c>
      <c r="Q15" s="69">
        <v>15</v>
      </c>
      <c r="R15" s="89">
        <v>31</v>
      </c>
      <c r="S15" s="35">
        <f>(SUM(G15:M15)*1.43+(N15*0+O15*2.5+P15*5+Q15*7.5+R15*10)/$F15)/2</f>
        <v>9.552872340425532</v>
      </c>
      <c r="T15" s="88">
        <v>1</v>
      </c>
      <c r="U15" s="69">
        <v>1</v>
      </c>
      <c r="V15" s="69">
        <v>1</v>
      </c>
      <c r="W15" s="69">
        <v>1</v>
      </c>
      <c r="X15" s="69">
        <v>1</v>
      </c>
      <c r="Y15" s="69">
        <v>1</v>
      </c>
      <c r="Z15" s="69">
        <v>1</v>
      </c>
      <c r="AA15" s="69">
        <v>1</v>
      </c>
      <c r="AB15" s="69">
        <v>1</v>
      </c>
      <c r="AC15" s="89">
        <v>1</v>
      </c>
      <c r="AD15" s="88"/>
      <c r="AE15" s="69"/>
      <c r="AF15" s="69">
        <v>1</v>
      </c>
      <c r="AG15" s="69">
        <v>11</v>
      </c>
      <c r="AH15" s="90">
        <v>35</v>
      </c>
      <c r="AI15" s="35">
        <f>(SUM(T15:AC15)*1+(AD15*0+AE15*2.5+AF15*5+AG15*7.5+AH15*10)/$F15)/2</f>
        <v>9.6542553191489358</v>
      </c>
      <c r="AJ15" s="88">
        <v>1</v>
      </c>
      <c r="AK15" s="69">
        <v>1</v>
      </c>
      <c r="AL15" s="69">
        <v>1</v>
      </c>
      <c r="AM15" s="89">
        <v>1</v>
      </c>
      <c r="AN15" s="88"/>
      <c r="AO15" s="69"/>
      <c r="AP15" s="69">
        <v>10</v>
      </c>
      <c r="AQ15" s="69">
        <v>20</v>
      </c>
      <c r="AR15" s="89">
        <v>17</v>
      </c>
      <c r="AS15" s="35">
        <f>(SUM(AJ15:AM15)*2.5+(AN15*0+AO15*2.5+AP15*5+AQ15*7.5+AR15*10)/$F15)/2</f>
        <v>8.9361702127659584</v>
      </c>
      <c r="AT15" s="88"/>
      <c r="AU15" s="69">
        <v>1</v>
      </c>
      <c r="AV15" s="69"/>
      <c r="AW15" s="89"/>
      <c r="AX15" s="88"/>
      <c r="AY15" s="69"/>
      <c r="AZ15" s="69">
        <v>8</v>
      </c>
      <c r="BA15" s="69">
        <v>24</v>
      </c>
      <c r="BB15" s="89">
        <v>15</v>
      </c>
      <c r="BC15" s="35">
        <f>(SUM(AT15:AW15)*2.5+(AX15*0+AY15*2.5+AZ15*5+BA15*7.5+BB15*10)/$F15)/2</f>
        <v>5.1861702127659575</v>
      </c>
      <c r="BD15" s="36">
        <f>(S15+AI15+AS15+BC15)/4</f>
        <v>8.3323670212765961</v>
      </c>
      <c r="BE15" s="88"/>
      <c r="BF15" s="69"/>
      <c r="BG15" s="69">
        <v>1</v>
      </c>
      <c r="BH15" s="69"/>
      <c r="BI15" s="69"/>
      <c r="BJ15" s="89"/>
      <c r="BK15" s="70"/>
      <c r="BL15" s="69"/>
      <c r="BM15" s="69">
        <v>3</v>
      </c>
      <c r="BN15" s="69">
        <v>25</v>
      </c>
      <c r="BO15" s="90">
        <v>19</v>
      </c>
      <c r="BP15" s="35">
        <f>(SUM(BE15:BJ15)*1.67+(BK15*0+BL15*2.5+BM15*5+BN15*7.5+BO15*10)/$F15)/2</f>
        <v>5.0105319148936172</v>
      </c>
      <c r="BQ15" s="88">
        <v>1</v>
      </c>
      <c r="BR15" s="69">
        <v>1</v>
      </c>
      <c r="BS15" s="89"/>
      <c r="BT15" s="70"/>
      <c r="BU15" s="69">
        <v>5</v>
      </c>
      <c r="BV15" s="69">
        <v>26</v>
      </c>
      <c r="BW15" s="69">
        <v>16</v>
      </c>
      <c r="BX15" s="90">
        <v>12</v>
      </c>
      <c r="BY15" s="90">
        <v>35</v>
      </c>
      <c r="BZ15" s="35">
        <f>(SUM(BQ15:BS15)*3.33+(BT15*0+BU15*0+BV15*2.5+BW15*5+BX15*7.5+BY15*10)/$F15)/2</f>
        <v>9.5534042553191494</v>
      </c>
      <c r="CA15" s="69">
        <v>1</v>
      </c>
      <c r="CB15" s="69"/>
      <c r="CC15" s="69"/>
      <c r="CD15" s="89"/>
      <c r="CE15" s="91"/>
      <c r="CF15" s="69"/>
      <c r="CG15" s="69">
        <v>5</v>
      </c>
      <c r="CH15" s="70">
        <v>17</v>
      </c>
      <c r="CI15" s="69">
        <v>25</v>
      </c>
      <c r="CJ15" s="35">
        <f>(SUM(CA15:CD15)*2.5+(CE15*0+CF15*2.5+CG15*5+CH15*7.5+CI15*10)/$F15)/2</f>
        <v>5.5319148936170217</v>
      </c>
      <c r="CK15" s="88"/>
      <c r="CL15" s="69"/>
      <c r="CM15" s="69"/>
      <c r="CN15" s="69">
        <v>1</v>
      </c>
      <c r="CO15" s="90"/>
      <c r="CP15" s="90"/>
      <c r="CQ15" s="89"/>
      <c r="CR15" s="70"/>
      <c r="CS15" s="69"/>
      <c r="CT15" s="69">
        <v>3</v>
      </c>
      <c r="CU15" s="69">
        <v>13</v>
      </c>
      <c r="CV15" s="69">
        <v>31</v>
      </c>
      <c r="CW15" s="35">
        <f>(SUM(CK15:CQ15)*1.43+(CR15*0+CS15*2.5+CT15*5+CU15*7.5+CV15*10)/$F15)/2</f>
        <v>5.2096808510638297</v>
      </c>
      <c r="CX15" s="69">
        <v>1</v>
      </c>
      <c r="CY15" s="63">
        <v>1</v>
      </c>
      <c r="CZ15" s="64">
        <v>1</v>
      </c>
      <c r="DA15" s="70"/>
      <c r="DB15" s="69"/>
      <c r="DC15" s="69"/>
      <c r="DD15" s="69">
        <v>3</v>
      </c>
      <c r="DE15" s="69">
        <v>13</v>
      </c>
      <c r="DF15" s="69">
        <v>31</v>
      </c>
      <c r="DG15" s="35">
        <f>(SUM(CX15:CZ15)*3.33+(DA15*0+DB15*0+DC15*2.5+DD15*5+DE15*7.5+DF15*10)/$F15)/2</f>
        <v>9.4896808510638309</v>
      </c>
      <c r="DH15" s="88"/>
      <c r="DI15" s="69"/>
      <c r="DJ15" s="69"/>
      <c r="DK15" s="69">
        <v>1</v>
      </c>
      <c r="DL15" s="70"/>
      <c r="DM15" s="69"/>
      <c r="DN15" s="69">
        <v>19</v>
      </c>
      <c r="DO15" s="69">
        <v>17</v>
      </c>
      <c r="DP15" s="69">
        <v>11</v>
      </c>
      <c r="DQ15" s="35">
        <f>(SUM(DH15:DK15)*3.33+(DL15*0+DM15*2.5+DN15*5+DO15*7.5+DP15*10)/$F15)/2</f>
        <v>5.2022340425531919</v>
      </c>
      <c r="DR15" s="88"/>
      <c r="DS15" s="69"/>
      <c r="DT15" s="69"/>
      <c r="DU15" s="69"/>
      <c r="DV15" s="69"/>
      <c r="DW15" s="69"/>
      <c r="DX15" s="69"/>
      <c r="DY15" s="89"/>
      <c r="DZ15" s="70"/>
      <c r="EA15" s="69"/>
      <c r="EB15" s="69">
        <v>28</v>
      </c>
      <c r="EC15" s="69">
        <v>7</v>
      </c>
      <c r="ED15" s="69">
        <v>12</v>
      </c>
      <c r="EE15" s="35">
        <f>(SUM(DR15:DY15)*1.25+(DZ15*0+EA15*2.5+EB15*5+EC15*7.5+ED15*10)/$F15)/2</f>
        <v>3.3244680851063828</v>
      </c>
      <c r="EF15" s="36">
        <f>(CW15+DG15+DQ15+EE15+CJ15+BZ15+BP15)/7</f>
        <v>6.1888449848024321</v>
      </c>
      <c r="EG15" s="88"/>
      <c r="EH15" s="69"/>
      <c r="EI15" s="69">
        <v>8</v>
      </c>
      <c r="EJ15" s="89">
        <v>39</v>
      </c>
      <c r="EK15" s="48">
        <f>(EG15*0+EH15*5+EI15*7.5+EJ15*10)/$F15</f>
        <v>9.5744680851063837</v>
      </c>
      <c r="EL15" s="62">
        <f>SUM(EG15:EJ15)/$F15</f>
        <v>1</v>
      </c>
      <c r="EM15" s="70"/>
      <c r="EN15" s="69">
        <v>1</v>
      </c>
      <c r="EO15" s="69">
        <v>4</v>
      </c>
      <c r="EP15" s="69">
        <v>42</v>
      </c>
      <c r="EQ15" s="37">
        <f>(EM15*0+EN15*5+EO15*7.5+EP15*10)/$F15</f>
        <v>9.6808510638297864</v>
      </c>
      <c r="ER15" s="50">
        <f>SUM(EM15:EP15)/$F15</f>
        <v>1</v>
      </c>
      <c r="ES15" s="51">
        <f>(EK15+EQ15)/2</f>
        <v>9.6276595744680851</v>
      </c>
      <c r="ET15" s="52">
        <f>(SUM(EH15:EJ15)+SUM(EN15:EP15))/($F15*2)</f>
        <v>1</v>
      </c>
      <c r="EU15" s="70"/>
      <c r="EV15" s="69">
        <v>3</v>
      </c>
      <c r="EW15" s="69">
        <v>8</v>
      </c>
      <c r="EX15" s="90">
        <v>36</v>
      </c>
      <c r="EY15" s="53">
        <f>(EU15*0+EV15*5+EW15*7.5+EX15*10)/$F15</f>
        <v>9.2553191489361701</v>
      </c>
      <c r="EZ15" s="54">
        <f>SUM(EV15:EX15)/$F15</f>
        <v>1</v>
      </c>
      <c r="FA15" s="70"/>
      <c r="FB15" s="69">
        <v>2</v>
      </c>
      <c r="FC15" s="69">
        <v>5</v>
      </c>
      <c r="FD15" s="69">
        <v>40</v>
      </c>
      <c r="FE15" s="55">
        <f>(FA15*0+FB15*5+FC15*7.5+FD15*10)/$F15</f>
        <v>9.5212765957446805</v>
      </c>
      <c r="FF15" s="56">
        <f>SUM(FB15:FD15)/$F15</f>
        <v>1</v>
      </c>
      <c r="FG15" s="70"/>
      <c r="FH15" s="69">
        <v>3</v>
      </c>
      <c r="FI15" s="69">
        <v>6</v>
      </c>
      <c r="FJ15" s="69">
        <v>38</v>
      </c>
      <c r="FK15" s="37">
        <f>(FG15*0+FH15*5+FI15*7.5+FJ15*10)/$F15</f>
        <v>9.3617021276595747</v>
      </c>
      <c r="FL15" s="57">
        <f>SUM(FH15:FJ15)/$F15</f>
        <v>1</v>
      </c>
      <c r="FM15" s="58">
        <f>(EY15+FE15+FK15)/3</f>
        <v>9.3794326241134751</v>
      </c>
      <c r="FN15" s="59">
        <v>1</v>
      </c>
    </row>
    <row r="16" spans="1:170" ht="64.5" customHeight="1">
      <c r="A16" s="86">
        <v>5</v>
      </c>
      <c r="B16" s="85">
        <v>5</v>
      </c>
      <c r="C16" s="149" t="s">
        <v>138</v>
      </c>
      <c r="D16" s="149"/>
      <c r="E16" s="86">
        <v>936</v>
      </c>
      <c r="F16" s="87">
        <v>114</v>
      </c>
      <c r="G16" s="88">
        <v>1</v>
      </c>
      <c r="H16" s="69">
        <v>1</v>
      </c>
      <c r="I16" s="69">
        <v>1</v>
      </c>
      <c r="J16" s="69">
        <v>1</v>
      </c>
      <c r="K16" s="69">
        <v>1</v>
      </c>
      <c r="L16" s="69">
        <v>1</v>
      </c>
      <c r="M16" s="89">
        <v>1</v>
      </c>
      <c r="N16" s="88"/>
      <c r="O16" s="69"/>
      <c r="P16" s="69">
        <v>6</v>
      </c>
      <c r="Q16" s="69">
        <v>47</v>
      </c>
      <c r="R16" s="89">
        <v>61</v>
      </c>
      <c r="S16" s="35">
        <f>(SUM(G16:M16)*1.43+(N16*0+O16*2.5+P16*5+Q16*7.5+R16*10)/$F16)/2</f>
        <v>9.3580701754385966</v>
      </c>
      <c r="T16" s="88">
        <v>1</v>
      </c>
      <c r="U16" s="69">
        <v>1</v>
      </c>
      <c r="V16" s="69">
        <v>1</v>
      </c>
      <c r="W16" s="69">
        <v>1</v>
      </c>
      <c r="X16" s="69">
        <v>1</v>
      </c>
      <c r="Y16" s="69">
        <v>1</v>
      </c>
      <c r="Z16" s="69">
        <v>1</v>
      </c>
      <c r="AA16" s="69">
        <v>1</v>
      </c>
      <c r="AB16" s="69">
        <v>1</v>
      </c>
      <c r="AC16" s="89">
        <v>1</v>
      </c>
      <c r="AD16" s="88"/>
      <c r="AE16" s="69"/>
      <c r="AF16" s="69">
        <v>7</v>
      </c>
      <c r="AG16" s="69">
        <v>58</v>
      </c>
      <c r="AH16" s="90">
        <v>49</v>
      </c>
      <c r="AI16" s="35">
        <f>(SUM(T16:AC16)*1+(AD16*0+AE16*2.5+AF16*5+AG16*7.5+AH16*10)/$F16)/2</f>
        <v>9.2105263157894726</v>
      </c>
      <c r="AJ16" s="88">
        <v>1</v>
      </c>
      <c r="AK16" s="69">
        <v>1</v>
      </c>
      <c r="AL16" s="69">
        <v>1</v>
      </c>
      <c r="AM16" s="89"/>
      <c r="AN16" s="88"/>
      <c r="AO16" s="69">
        <v>1</v>
      </c>
      <c r="AP16" s="69">
        <v>20</v>
      </c>
      <c r="AQ16" s="69">
        <v>46</v>
      </c>
      <c r="AR16" s="89">
        <v>47</v>
      </c>
      <c r="AS16" s="35">
        <f>(SUM(AJ16:AM16)*2.5+(AN16*0+AO16*2.5+AP16*5+AQ16*7.5+AR16*10)/$F16)/2</f>
        <v>7.7741228070175437</v>
      </c>
      <c r="AT16" s="88"/>
      <c r="AU16" s="69"/>
      <c r="AV16" s="69">
        <v>1</v>
      </c>
      <c r="AW16" s="89"/>
      <c r="AX16" s="88">
        <v>1</v>
      </c>
      <c r="AY16" s="69"/>
      <c r="AZ16" s="69">
        <v>9</v>
      </c>
      <c r="BA16" s="69">
        <v>60</v>
      </c>
      <c r="BB16" s="89">
        <v>44</v>
      </c>
      <c r="BC16" s="35">
        <f>(SUM(AT16:AW16)*2.5+(AX16*0+AY16*2.5+AZ16*5+BA16*7.5+BB16*10)/$F16)/2</f>
        <v>5.3508771929824563</v>
      </c>
      <c r="BD16" s="36">
        <f>(S16+AI16+AS16+BC16)/4</f>
        <v>7.9233991228070177</v>
      </c>
      <c r="BE16" s="88"/>
      <c r="BF16" s="69"/>
      <c r="BG16" s="69">
        <v>1</v>
      </c>
      <c r="BH16" s="69"/>
      <c r="BI16" s="69"/>
      <c r="BJ16" s="89">
        <v>1</v>
      </c>
      <c r="BK16" s="70"/>
      <c r="BL16" s="69">
        <v>3</v>
      </c>
      <c r="BM16" s="69">
        <v>24</v>
      </c>
      <c r="BN16" s="69">
        <v>51</v>
      </c>
      <c r="BO16" s="90">
        <v>36</v>
      </c>
      <c r="BP16" s="35">
        <f>(SUM(BE16:BJ16)*1.67+(BK16*0+BL16*2.5+BM16*5+BN16*7.5+BO16*10)/$F16)/2</f>
        <v>5.4857894736842105</v>
      </c>
      <c r="BQ16" s="88">
        <v>1</v>
      </c>
      <c r="BR16" s="69"/>
      <c r="BS16" s="89"/>
      <c r="BT16" s="70"/>
      <c r="BU16" s="69">
        <v>5</v>
      </c>
      <c r="BV16" s="69">
        <v>30</v>
      </c>
      <c r="BW16" s="69">
        <v>31</v>
      </c>
      <c r="BX16" s="90">
        <v>35</v>
      </c>
      <c r="BY16" s="90">
        <v>13</v>
      </c>
      <c r="BZ16" s="35">
        <f>(SUM(BQ16:BS16)*3.33+(BT16*0+BU16*0+BV16*2.5+BW16*5+BX16*7.5+BY16*10)/$F16)/2</f>
        <v>4.3952631578947372</v>
      </c>
      <c r="CA16" s="88">
        <v>1</v>
      </c>
      <c r="CB16" s="69"/>
      <c r="CC16" s="69">
        <v>1</v>
      </c>
      <c r="CD16" s="89"/>
      <c r="CE16" s="91"/>
      <c r="CF16" s="69">
        <v>4</v>
      </c>
      <c r="CG16" s="69">
        <v>6</v>
      </c>
      <c r="CH16" s="70">
        <v>37</v>
      </c>
      <c r="CI16" s="69">
        <v>67</v>
      </c>
      <c r="CJ16" s="35">
        <f>(SUM(CA16:CD16)*2.5+(CE16*0+CF16*2.5+CG16*5+CH16*7.5+CI16*10)/$F16)/2</f>
        <v>6.8311403508771926</v>
      </c>
      <c r="CK16" s="88"/>
      <c r="CL16" s="69"/>
      <c r="CM16" s="69"/>
      <c r="CN16" s="90">
        <v>1</v>
      </c>
      <c r="CO16" s="90"/>
      <c r="CP16" s="90"/>
      <c r="CQ16" s="89"/>
      <c r="CR16" s="70"/>
      <c r="CS16" s="69">
        <v>1</v>
      </c>
      <c r="CT16" s="69">
        <v>17</v>
      </c>
      <c r="CU16" s="69">
        <v>38</v>
      </c>
      <c r="CV16" s="69">
        <v>58</v>
      </c>
      <c r="CW16" s="35">
        <f>(SUM(CK16:CQ16)*1.43+(CR16*0+CS16*2.5+CT16*5+CU16*7.5+CV16*10)/$F16)/2</f>
        <v>4.892631578947368</v>
      </c>
      <c r="CX16" s="88">
        <v>1</v>
      </c>
      <c r="CY16" s="63">
        <v>1</v>
      </c>
      <c r="CZ16" s="64">
        <v>1</v>
      </c>
      <c r="DA16" s="70"/>
      <c r="DB16" s="69"/>
      <c r="DC16" s="69">
        <v>8</v>
      </c>
      <c r="DD16" s="69">
        <v>11</v>
      </c>
      <c r="DE16" s="69">
        <v>37</v>
      </c>
      <c r="DF16" s="69">
        <v>58</v>
      </c>
      <c r="DG16" s="35">
        <f>(SUM(CX16:CZ16)*3.33+(DA16*0+DB16*0+DC16*2.5+DD16*5+DE16*7.5+DF16*10)/$F16)/2</f>
        <v>9.0849122807017544</v>
      </c>
      <c r="DH16" s="88"/>
      <c r="DI16" s="69"/>
      <c r="DJ16" s="69"/>
      <c r="DK16" s="89">
        <v>1</v>
      </c>
      <c r="DL16" s="70">
        <v>2</v>
      </c>
      <c r="DM16" s="69">
        <v>2</v>
      </c>
      <c r="DN16" s="69">
        <v>23</v>
      </c>
      <c r="DO16" s="69">
        <v>45</v>
      </c>
      <c r="DP16" s="69">
        <v>42</v>
      </c>
      <c r="DQ16" s="35">
        <f>(SUM(DH16:DK16)*3.33+(DL16*0+DM16*2.5+DN16*5+DO16*7.5+DP16*10)/$F16)/2</f>
        <v>5.513684210526316</v>
      </c>
      <c r="DR16" s="88">
        <v>1</v>
      </c>
      <c r="DS16" s="69"/>
      <c r="DT16" s="69"/>
      <c r="DU16" s="69"/>
      <c r="DV16" s="69"/>
      <c r="DW16" s="69">
        <v>1</v>
      </c>
      <c r="DX16" s="69"/>
      <c r="DY16" s="89"/>
      <c r="DZ16" s="70"/>
      <c r="EA16" s="69">
        <v>2</v>
      </c>
      <c r="EB16" s="69">
        <v>28</v>
      </c>
      <c r="EC16" s="69">
        <v>43</v>
      </c>
      <c r="ED16" s="69">
        <v>41</v>
      </c>
      <c r="EE16" s="35">
        <f>(SUM(DR16:DY16)*1.25+(DZ16*0+EA16*2.5+EB16*5+EC16*7.5+ED16*10)/$F16)/2</f>
        <v>5.0986842105263159</v>
      </c>
      <c r="EF16" s="36">
        <f>(CW16+DG16+DQ16+EE16+CJ16+BZ16+BP16)/7</f>
        <v>5.9003007518796995</v>
      </c>
      <c r="EG16" s="88"/>
      <c r="EH16" s="69">
        <v>1</v>
      </c>
      <c r="EI16" s="69">
        <v>24</v>
      </c>
      <c r="EJ16" s="89">
        <v>89</v>
      </c>
      <c r="EK16" s="48">
        <f>(EG16*0+EH16*5+EI16*7.5+EJ16*10)/$F16</f>
        <v>9.4298245614035086</v>
      </c>
      <c r="EL16" s="62">
        <f>SUM(EG16:EJ16)/$F16</f>
        <v>1</v>
      </c>
      <c r="EM16" s="70"/>
      <c r="EN16" s="69"/>
      <c r="EO16" s="69">
        <v>20</v>
      </c>
      <c r="EP16" s="69">
        <v>94</v>
      </c>
      <c r="EQ16" s="37">
        <f>(EM16*0+EN16*5+EO16*7.5+EP16*10)/$F16</f>
        <v>9.5614035087719298</v>
      </c>
      <c r="ER16" s="50">
        <f>SUM(EM16:EP16)/$F16</f>
        <v>1</v>
      </c>
      <c r="ES16" s="51">
        <f>(EK16+EQ16)/2</f>
        <v>9.4956140350877192</v>
      </c>
      <c r="ET16" s="52">
        <f>(SUM(EH16:EJ16)+SUM(EN16:EP16))/($F16*2)</f>
        <v>1</v>
      </c>
      <c r="EU16" s="70">
        <v>1</v>
      </c>
      <c r="EV16" s="69">
        <v>4</v>
      </c>
      <c r="EW16" s="69">
        <v>44</v>
      </c>
      <c r="EX16" s="90">
        <v>65</v>
      </c>
      <c r="EY16" s="53">
        <f>(EU16*0+EV16*5+EW16*7.5+EX16*10)/$F16</f>
        <v>8.7719298245614041</v>
      </c>
      <c r="EZ16" s="54">
        <f>SUM(EV16:EX16)/$F16</f>
        <v>0.99122807017543857</v>
      </c>
      <c r="FA16" s="70"/>
      <c r="FB16" s="69">
        <v>1</v>
      </c>
      <c r="FC16" s="69">
        <v>30</v>
      </c>
      <c r="FD16" s="69">
        <v>83</v>
      </c>
      <c r="FE16" s="55">
        <f>(FA16*0+FB16*5+FC16*7.5+FD16*10)/$F16</f>
        <v>9.2982456140350873</v>
      </c>
      <c r="FF16" s="56">
        <f>SUM(FB16:FD16)/$F16</f>
        <v>1</v>
      </c>
      <c r="FG16" s="70"/>
      <c r="FH16" s="69">
        <v>1</v>
      </c>
      <c r="FI16" s="69">
        <v>22</v>
      </c>
      <c r="FJ16" s="69">
        <v>91</v>
      </c>
      <c r="FK16" s="37">
        <f>(FG16*0+FH16*5+FI16*7.5+FJ16*10)/$F16</f>
        <v>9.473684210526315</v>
      </c>
      <c r="FL16" s="57">
        <f>SUM(FH16:FJ16)/$F16</f>
        <v>1</v>
      </c>
      <c r="FM16" s="58">
        <f>(EY16+FE16+FK16)/3</f>
        <v>9.1812865497076022</v>
      </c>
      <c r="FN16" s="59">
        <v>0.997</v>
      </c>
    </row>
    <row r="17" spans="1:170" ht="66.75" customHeight="1">
      <c r="A17" s="86">
        <v>6</v>
      </c>
      <c r="B17" s="85">
        <v>6</v>
      </c>
      <c r="C17" s="149" t="s">
        <v>139</v>
      </c>
      <c r="D17" s="149"/>
      <c r="E17" s="86">
        <v>80</v>
      </c>
      <c r="F17" s="87">
        <v>17</v>
      </c>
      <c r="G17" s="88">
        <v>1</v>
      </c>
      <c r="H17" s="69">
        <v>1</v>
      </c>
      <c r="I17" s="69">
        <v>1</v>
      </c>
      <c r="J17" s="69">
        <v>1</v>
      </c>
      <c r="K17" s="69">
        <v>1</v>
      </c>
      <c r="L17" s="69">
        <v>1</v>
      </c>
      <c r="M17" s="89">
        <v>1</v>
      </c>
      <c r="N17" s="88"/>
      <c r="O17" s="69"/>
      <c r="P17" s="69">
        <v>1</v>
      </c>
      <c r="Q17" s="69">
        <v>5</v>
      </c>
      <c r="R17" s="89">
        <v>10</v>
      </c>
      <c r="S17" s="35">
        <f>(SUM(G17:M17)*1.43+(N17*0+O17*2.5+P17*5+Q17*7.5+R17*10)/$F17)/2</f>
        <v>9.1961764705882345</v>
      </c>
      <c r="T17" s="88">
        <v>1</v>
      </c>
      <c r="U17" s="69">
        <v>1</v>
      </c>
      <c r="V17" s="69"/>
      <c r="W17" s="69"/>
      <c r="X17" s="69">
        <v>1</v>
      </c>
      <c r="Y17" s="69">
        <v>1</v>
      </c>
      <c r="Z17" s="69">
        <v>1</v>
      </c>
      <c r="AA17" s="69">
        <v>1</v>
      </c>
      <c r="AB17" s="69">
        <v>1</v>
      </c>
      <c r="AC17" s="89"/>
      <c r="AD17" s="88"/>
      <c r="AE17" s="69"/>
      <c r="AF17" s="69"/>
      <c r="AG17" s="69">
        <v>8</v>
      </c>
      <c r="AH17" s="90">
        <v>8</v>
      </c>
      <c r="AI17" s="35">
        <f>(SUM(T17:AC17)*1+(AD17*0+AE17*2.5+AF17*5+AG17*7.5+AH17*10)/$F17)/2</f>
        <v>7.617647058823529</v>
      </c>
      <c r="AJ17" s="88">
        <v>1</v>
      </c>
      <c r="AK17" s="69">
        <v>1</v>
      </c>
      <c r="AL17" s="69">
        <v>1</v>
      </c>
      <c r="AM17" s="89"/>
      <c r="AN17" s="88"/>
      <c r="AO17" s="69"/>
      <c r="AP17" s="69">
        <v>2</v>
      </c>
      <c r="AQ17" s="69">
        <v>7</v>
      </c>
      <c r="AR17" s="89">
        <v>7</v>
      </c>
      <c r="AS17" s="35">
        <f>(SUM(AJ17:AM17)*2.5+(AN17*0+AO17*2.5+AP17*5+AQ17*7.5+AR17*10)/$F17)/2</f>
        <v>7.6470588235294112</v>
      </c>
      <c r="AT17" s="88">
        <v>1</v>
      </c>
      <c r="AU17" s="69"/>
      <c r="AV17" s="69"/>
      <c r="AW17" s="89"/>
      <c r="AX17" s="88"/>
      <c r="AY17" s="69"/>
      <c r="AZ17" s="69">
        <v>1</v>
      </c>
      <c r="BA17" s="69">
        <v>9</v>
      </c>
      <c r="BB17" s="89">
        <v>6</v>
      </c>
      <c r="BC17" s="35">
        <f>(SUM(AT17:AW17)*2.5+(AX17*0+AY17*2.5+AZ17*5+BA17*7.5+BB17*10)/$F17)/2</f>
        <v>5.1470588235294112</v>
      </c>
      <c r="BD17" s="36">
        <f>(S17+AI17+AS17+BC17)/4</f>
        <v>7.4019852941176474</v>
      </c>
      <c r="BE17" s="88"/>
      <c r="BF17" s="69"/>
      <c r="BG17" s="69">
        <v>1</v>
      </c>
      <c r="BH17" s="69">
        <v>1</v>
      </c>
      <c r="BI17" s="69">
        <v>1</v>
      </c>
      <c r="BJ17" s="89"/>
      <c r="BK17" s="70"/>
      <c r="BL17" s="69">
        <v>1</v>
      </c>
      <c r="BM17" s="69">
        <v>6</v>
      </c>
      <c r="BN17" s="69">
        <v>4</v>
      </c>
      <c r="BO17" s="90">
        <v>5</v>
      </c>
      <c r="BP17" s="35">
        <f>(SUM(BE17:BJ17)*1.67+(BK17*0+BL17*2.5+BM17*5+BN17*7.5+BO17*10)/$F17)/2</f>
        <v>5.8138235294117644</v>
      </c>
      <c r="BQ17" s="88">
        <v>1</v>
      </c>
      <c r="BR17" s="69">
        <v>1</v>
      </c>
      <c r="BS17" s="89"/>
      <c r="BT17" s="70"/>
      <c r="BU17" s="69">
        <v>1</v>
      </c>
      <c r="BV17" s="69">
        <v>9</v>
      </c>
      <c r="BW17" s="69">
        <v>6</v>
      </c>
      <c r="BX17" s="90">
        <v>11</v>
      </c>
      <c r="BY17" s="90">
        <v>5</v>
      </c>
      <c r="BZ17" s="35">
        <f>(SUM(BQ17:BS17)*3.33+(BT17*0+BU17*0+BV17*2.5+BW17*5+BX17*7.5+BY17*10)/$F17)/2</f>
        <v>8.7711764705882356</v>
      </c>
      <c r="CA17" s="88">
        <v>1</v>
      </c>
      <c r="CB17" s="69"/>
      <c r="CC17" s="69"/>
      <c r="CD17" s="89"/>
      <c r="CE17" s="91"/>
      <c r="CF17" s="69"/>
      <c r="CG17" s="69"/>
      <c r="CH17" s="70">
        <v>8</v>
      </c>
      <c r="CI17" s="69">
        <v>8</v>
      </c>
      <c r="CJ17" s="35">
        <f>(SUM(CA17:CD17)*2.5+(CE17*0+CF17*2.5+CG17*5+CH17*7.5+CI17*10)/$F17)/2</f>
        <v>5.367647058823529</v>
      </c>
      <c r="CK17" s="88"/>
      <c r="CL17" s="69"/>
      <c r="CM17" s="69"/>
      <c r="CN17" s="90">
        <v>1</v>
      </c>
      <c r="CO17" s="90"/>
      <c r="CP17" s="90"/>
      <c r="CQ17" s="89">
        <v>1</v>
      </c>
      <c r="CR17" s="70"/>
      <c r="CS17" s="69"/>
      <c r="CT17" s="69"/>
      <c r="CU17" s="69">
        <v>6</v>
      </c>
      <c r="CV17" s="69">
        <v>10</v>
      </c>
      <c r="CW17" s="35">
        <f>(SUM(CK17:CQ17)*1.43+(CR17*0+CS17*2.5+CT17*5+CU17*7.5+CV17*10)/$F17)/2</f>
        <v>5.6947058823529408</v>
      </c>
      <c r="CX17" s="88">
        <v>1</v>
      </c>
      <c r="CY17" s="69">
        <v>1</v>
      </c>
      <c r="CZ17" s="89">
        <v>1</v>
      </c>
      <c r="DA17" s="70"/>
      <c r="DB17" s="69"/>
      <c r="DC17" s="69"/>
      <c r="DD17" s="69"/>
      <c r="DE17" s="69">
        <v>4</v>
      </c>
      <c r="DF17" s="69">
        <v>12</v>
      </c>
      <c r="DG17" s="35">
        <f>(SUM(CX17:CZ17)*3.33+(DA17*0+DB17*0+DC17*2.5+DD17*5+DE17*7.5+DF17*10)/$F17)/2</f>
        <v>9.4067647058823525</v>
      </c>
      <c r="DH17" s="88"/>
      <c r="DI17" s="69"/>
      <c r="DJ17" s="69"/>
      <c r="DK17" s="89"/>
      <c r="DL17" s="70">
        <v>2</v>
      </c>
      <c r="DM17" s="69"/>
      <c r="DN17" s="69">
        <v>2</v>
      </c>
      <c r="DO17" s="69">
        <v>7</v>
      </c>
      <c r="DP17" s="69">
        <v>5</v>
      </c>
      <c r="DQ17" s="35">
        <f>(SUM(DH17:DK17)*3.33+(DL17*0+DM17*2.5+DN17*5+DO17*7.5+DP17*10)/$F17)/2</f>
        <v>3.3088235294117645</v>
      </c>
      <c r="DR17" s="88"/>
      <c r="DS17" s="69"/>
      <c r="DT17" s="69"/>
      <c r="DU17" s="69"/>
      <c r="DV17" s="69"/>
      <c r="DW17" s="69"/>
      <c r="DX17" s="69"/>
      <c r="DY17" s="89"/>
      <c r="DZ17" s="70"/>
      <c r="EA17" s="69"/>
      <c r="EB17" s="69">
        <v>2</v>
      </c>
      <c r="EC17" s="69">
        <v>10</v>
      </c>
      <c r="ED17" s="69">
        <v>4</v>
      </c>
      <c r="EE17" s="35">
        <f>(SUM(DR17:DY17)*1.25+(DZ17*0+EA17*2.5+EB17*5+EC17*7.5+ED17*10)/$F17)/2</f>
        <v>3.6764705882352939</v>
      </c>
      <c r="EF17" s="36">
        <f>(CW17+DG17+DQ17+EE17+CJ17+BZ17+BP17)/7</f>
        <v>6.0056302521008407</v>
      </c>
      <c r="EG17" s="88"/>
      <c r="EH17" s="69"/>
      <c r="EI17" s="69">
        <v>5</v>
      </c>
      <c r="EJ17" s="89">
        <v>11</v>
      </c>
      <c r="EK17" s="48">
        <f>(EG17*0+EH17*5+EI17*7.5+EJ17*10)/$F17</f>
        <v>8.6764705882352935</v>
      </c>
      <c r="EL17" s="62">
        <v>1</v>
      </c>
      <c r="EM17" s="70"/>
      <c r="EN17" s="69"/>
      <c r="EO17" s="69">
        <v>4</v>
      </c>
      <c r="EP17" s="69">
        <v>12</v>
      </c>
      <c r="EQ17" s="37">
        <f>(EM17*0+EN17*5+EO17*7.5+EP17*10)/$F17</f>
        <v>8.8235294117647065</v>
      </c>
      <c r="ER17" s="50">
        <v>1</v>
      </c>
      <c r="ES17" s="51">
        <f>(EK17+EQ17)/2</f>
        <v>8.75</v>
      </c>
      <c r="ET17" s="52">
        <v>1</v>
      </c>
      <c r="EU17" s="70"/>
      <c r="EV17" s="69"/>
      <c r="EW17" s="69">
        <v>8</v>
      </c>
      <c r="EX17" s="90">
        <v>8</v>
      </c>
      <c r="EY17" s="53">
        <f>(EU17*0+EV17*5+EW17*7.5+EX17*10)/$F17</f>
        <v>8.235294117647058</v>
      </c>
      <c r="EZ17" s="54">
        <v>1</v>
      </c>
      <c r="FA17" s="70"/>
      <c r="FB17" s="69"/>
      <c r="FC17" s="69">
        <v>4</v>
      </c>
      <c r="FD17" s="69">
        <v>12</v>
      </c>
      <c r="FE17" s="55">
        <f>(FA17*0+FB17*5+FC17*7.5+FD17*10)/$F17</f>
        <v>8.8235294117647065</v>
      </c>
      <c r="FF17" s="56">
        <v>1</v>
      </c>
      <c r="FG17" s="70"/>
      <c r="FH17" s="69">
        <v>1</v>
      </c>
      <c r="FI17" s="69">
        <v>4</v>
      </c>
      <c r="FJ17" s="69">
        <v>11</v>
      </c>
      <c r="FK17" s="37">
        <f>(FG17*0+FH17*5+FI17*7.5+FJ17*10)/$F17</f>
        <v>8.5294117647058822</v>
      </c>
      <c r="FL17" s="57">
        <v>1</v>
      </c>
      <c r="FM17" s="58">
        <f>(EY17+FE17+FK17)/3</f>
        <v>8.5294117647058822</v>
      </c>
      <c r="FN17" s="59">
        <v>1</v>
      </c>
    </row>
    <row r="18" spans="1:170" ht="54.75" customHeight="1">
      <c r="A18" s="86">
        <v>7</v>
      </c>
      <c r="B18" s="85">
        <v>7</v>
      </c>
      <c r="C18" s="149" t="s">
        <v>140</v>
      </c>
      <c r="D18" s="149"/>
      <c r="E18" s="86">
        <v>112</v>
      </c>
      <c r="F18" s="87">
        <v>23</v>
      </c>
      <c r="G18" s="88">
        <v>1</v>
      </c>
      <c r="H18" s="69">
        <v>1</v>
      </c>
      <c r="I18" s="69">
        <v>1</v>
      </c>
      <c r="J18" s="69">
        <v>1</v>
      </c>
      <c r="K18" s="69">
        <v>1</v>
      </c>
      <c r="L18" s="69">
        <v>1</v>
      </c>
      <c r="M18" s="89">
        <v>1</v>
      </c>
      <c r="N18" s="88"/>
      <c r="O18" s="69"/>
      <c r="P18" s="69"/>
      <c r="Q18" s="69">
        <v>12</v>
      </c>
      <c r="R18" s="89">
        <v>11</v>
      </c>
      <c r="S18" s="35">
        <f>(SUM(G18:M18)*1.43+(N18*0+O18*2.5+P18*5+Q18*7.5+R18*10)/$F18)/2</f>
        <v>9.3528260869565223</v>
      </c>
      <c r="T18" s="88">
        <v>1</v>
      </c>
      <c r="U18" s="69">
        <v>1</v>
      </c>
      <c r="V18" s="69"/>
      <c r="W18" s="69"/>
      <c r="X18" s="69">
        <v>1</v>
      </c>
      <c r="Y18" s="69">
        <v>1</v>
      </c>
      <c r="Z18" s="69">
        <v>1</v>
      </c>
      <c r="AA18" s="69">
        <v>1</v>
      </c>
      <c r="AB18" s="69">
        <v>1</v>
      </c>
      <c r="AC18" s="89">
        <v>1</v>
      </c>
      <c r="AD18" s="88">
        <v>0</v>
      </c>
      <c r="AE18" s="69">
        <v>1</v>
      </c>
      <c r="AF18" s="69">
        <v>2</v>
      </c>
      <c r="AG18" s="69">
        <v>6</v>
      </c>
      <c r="AH18" s="90">
        <v>14</v>
      </c>
      <c r="AI18" s="35">
        <f>(SUM(T18:AC18)*1+(AD18*0+AE18*2.5+AF18*5+AG18*7.5+AH18*10)/$F18)/2</f>
        <v>8.2934782608695663</v>
      </c>
      <c r="AJ18" s="88">
        <v>1</v>
      </c>
      <c r="AK18" s="69">
        <v>1</v>
      </c>
      <c r="AL18" s="69">
        <v>1</v>
      </c>
      <c r="AM18" s="89">
        <v>1</v>
      </c>
      <c r="AN18" s="88"/>
      <c r="AO18" s="69"/>
      <c r="AP18" s="69">
        <v>4</v>
      </c>
      <c r="AQ18" s="69">
        <v>10</v>
      </c>
      <c r="AR18" s="89">
        <v>9</v>
      </c>
      <c r="AS18" s="35">
        <f>(SUM(AJ18:AM18)*2.5+(AN18*0+AO18*2.5+AP18*5+AQ18*7.5+AR18*10)/$F18)/2</f>
        <v>9.0217391304347814</v>
      </c>
      <c r="AT18" s="88"/>
      <c r="AU18" s="69"/>
      <c r="AV18" s="69"/>
      <c r="AW18" s="89"/>
      <c r="AX18" s="88"/>
      <c r="AY18" s="69"/>
      <c r="AZ18" s="69">
        <v>4</v>
      </c>
      <c r="BA18" s="69">
        <v>11</v>
      </c>
      <c r="BB18" s="89">
        <v>8</v>
      </c>
      <c r="BC18" s="35">
        <f>(SUM(AT18:AW18)*2.5+(AX18*0+AY18*2.5+AZ18*5+BA18*7.5+BB18*10)/$F18)/2</f>
        <v>3.9673913043478262</v>
      </c>
      <c r="BD18" s="36">
        <f>(S18+AI18+AS18+BC18)/4</f>
        <v>7.6588586956521745</v>
      </c>
      <c r="BE18" s="88"/>
      <c r="BF18" s="69"/>
      <c r="BG18" s="69">
        <v>1</v>
      </c>
      <c r="BH18" s="69">
        <v>1</v>
      </c>
      <c r="BI18" s="69">
        <v>1</v>
      </c>
      <c r="BJ18" s="89"/>
      <c r="BK18" s="70"/>
      <c r="BL18" s="69">
        <v>5</v>
      </c>
      <c r="BM18" s="69">
        <v>2</v>
      </c>
      <c r="BN18" s="69">
        <v>9</v>
      </c>
      <c r="BO18" s="90">
        <v>7</v>
      </c>
      <c r="BP18" s="35">
        <f>(SUM(BE18:BJ18)*1.67+(BK18*0+BL18*2.5+BM18*5+BN18*7.5+BO18*10)/$F18)/2</f>
        <v>5.9832608695652176</v>
      </c>
      <c r="BQ18" s="88">
        <v>1</v>
      </c>
      <c r="BR18" s="69">
        <v>1</v>
      </c>
      <c r="BS18" s="89"/>
      <c r="BT18" s="70">
        <v>1</v>
      </c>
      <c r="BU18" s="69">
        <v>7</v>
      </c>
      <c r="BV18" s="69">
        <v>8</v>
      </c>
      <c r="BW18" s="69">
        <v>7</v>
      </c>
      <c r="BX18" s="90">
        <v>23</v>
      </c>
      <c r="BY18" s="90"/>
      <c r="BZ18" s="35">
        <f>(SUM(BQ18:BS18)*3.33+(BT18*0+BU18*0+BV18*2.5+BW18*5+BX18*7.5+BY18*10)/$F18)/2</f>
        <v>8.2756521739130449</v>
      </c>
      <c r="CA18" s="88"/>
      <c r="CB18" s="69"/>
      <c r="CC18" s="69">
        <v>1</v>
      </c>
      <c r="CD18" s="89"/>
      <c r="CE18" s="91"/>
      <c r="CF18" s="69">
        <v>1</v>
      </c>
      <c r="CG18" s="69">
        <v>1</v>
      </c>
      <c r="CH18" s="70">
        <v>5</v>
      </c>
      <c r="CI18" s="69">
        <v>16</v>
      </c>
      <c r="CJ18" s="35">
        <f>(SUM(CA18:CD18)*2.5+(CE18*0+CF18*2.5+CG18*5+CH18*7.5+CI18*10)/$F18)/2</f>
        <v>5.7065217391304346</v>
      </c>
      <c r="CK18" s="88"/>
      <c r="CL18" s="69"/>
      <c r="CM18" s="69"/>
      <c r="CN18" s="90">
        <v>1</v>
      </c>
      <c r="CO18" s="90"/>
      <c r="CP18" s="90"/>
      <c r="CQ18" s="89"/>
      <c r="CR18" s="70"/>
      <c r="CS18" s="69"/>
      <c r="CT18" s="69">
        <v>1</v>
      </c>
      <c r="CU18" s="69">
        <v>13</v>
      </c>
      <c r="CV18" s="69">
        <v>9</v>
      </c>
      <c r="CW18" s="35">
        <f>(SUM(CK18:CQ18)*1.43+(CR18*0+CS18*2.5+CT18*5+CU18*7.5+CV18*10)/$F18)/2</f>
        <v>4.8997826086956522</v>
      </c>
      <c r="CX18" s="88">
        <v>1</v>
      </c>
      <c r="CY18" s="69">
        <v>1</v>
      </c>
      <c r="CZ18" s="89"/>
      <c r="DA18" s="70"/>
      <c r="DB18" s="69"/>
      <c r="DC18" s="69"/>
      <c r="DD18" s="69">
        <v>3</v>
      </c>
      <c r="DE18" s="69">
        <v>8</v>
      </c>
      <c r="DF18" s="69">
        <v>12</v>
      </c>
      <c r="DG18" s="35">
        <f>(SUM(CX18:CZ18)*3.33+(DA18*0+DB18*0+DC18*2.5+DD18*5+DE18*7.5+DF18*10)/$F18)/2</f>
        <v>7.5691304347826085</v>
      </c>
      <c r="DH18" s="88"/>
      <c r="DI18" s="69"/>
      <c r="DJ18" s="69"/>
      <c r="DK18" s="89"/>
      <c r="DL18" s="70">
        <v>4</v>
      </c>
      <c r="DM18" s="69"/>
      <c r="DN18" s="69">
        <v>10</v>
      </c>
      <c r="DO18" s="69">
        <v>6</v>
      </c>
      <c r="DP18" s="69">
        <v>3</v>
      </c>
      <c r="DQ18" s="35">
        <f>(SUM(DH18:DK18)*3.33+(DL18*0+DM18*2.5+DN18*5+DO18*7.5+DP18*10)/$F18)/2</f>
        <v>2.7173913043478262</v>
      </c>
      <c r="DR18" s="88">
        <v>1</v>
      </c>
      <c r="DS18" s="69"/>
      <c r="DT18" s="69"/>
      <c r="DU18" s="69"/>
      <c r="DV18" s="69"/>
      <c r="DW18" s="69">
        <v>1</v>
      </c>
      <c r="DX18" s="69"/>
      <c r="DY18" s="89"/>
      <c r="DZ18" s="70">
        <v>6</v>
      </c>
      <c r="EA18" s="69"/>
      <c r="EB18" s="69">
        <v>7</v>
      </c>
      <c r="EC18" s="69">
        <v>8</v>
      </c>
      <c r="ED18" s="69">
        <v>2</v>
      </c>
      <c r="EE18" s="35">
        <f>(SUM(DR18:DY18)*1.25+(DZ18*0+EA18*2.5+EB18*5+EC18*7.5+ED18*10)/$F18)/2</f>
        <v>3.75</v>
      </c>
      <c r="EF18" s="36">
        <f>(CW18+DG18+DQ18+EE18+CJ18+BZ18+BP18)/7</f>
        <v>5.5573913043478251</v>
      </c>
      <c r="EG18" s="88"/>
      <c r="EH18" s="69">
        <v>1</v>
      </c>
      <c r="EI18" s="69">
        <v>2</v>
      </c>
      <c r="EJ18" s="89">
        <v>20</v>
      </c>
      <c r="EK18" s="48">
        <f>(EG18*0+EH18*5+EI18*7.5+EJ18*10)/$F18</f>
        <v>9.5652173913043477</v>
      </c>
      <c r="EL18" s="62">
        <f>SUM(EG18:EJ18)/$F18</f>
        <v>1</v>
      </c>
      <c r="EM18" s="70"/>
      <c r="EN18" s="69"/>
      <c r="EO18" s="69">
        <v>2</v>
      </c>
      <c r="EP18" s="69">
        <v>21</v>
      </c>
      <c r="EQ18" s="37">
        <f>(EM18*0+EN18*5+EO18*7.5+EP18*10)/$F18</f>
        <v>9.7826086956521738</v>
      </c>
      <c r="ER18" s="50">
        <f>SUM(EM18:EP18)/$F18</f>
        <v>1</v>
      </c>
      <c r="ES18" s="51">
        <f>(EK18+EQ18)/2</f>
        <v>9.6739130434782616</v>
      </c>
      <c r="ET18" s="52">
        <f>(SUM(EH18:EJ18)+SUM(EN18:EP18))/($F18*2)</f>
        <v>1</v>
      </c>
      <c r="EU18" s="70"/>
      <c r="EV18" s="69">
        <v>3</v>
      </c>
      <c r="EW18" s="69">
        <v>14</v>
      </c>
      <c r="EX18" s="90">
        <v>6</v>
      </c>
      <c r="EY18" s="53">
        <f>(EU18*0+EV18*5+EW18*7.5+EX18*10)/$F18</f>
        <v>7.8260869565217392</v>
      </c>
      <c r="EZ18" s="54">
        <f>SUM(EV18:EX18)/$F18</f>
        <v>1</v>
      </c>
      <c r="FA18" s="70"/>
      <c r="FB18" s="69"/>
      <c r="FC18" s="69">
        <v>5</v>
      </c>
      <c r="FD18" s="69">
        <v>18</v>
      </c>
      <c r="FE18" s="55">
        <f>(FA18*0+FB18*5+FC18*7.5+FD18*10)/$F18</f>
        <v>9.4565217391304355</v>
      </c>
      <c r="FF18" s="56">
        <f>SUM(FB18:FD18)/$F18</f>
        <v>1</v>
      </c>
      <c r="FG18" s="70"/>
      <c r="FH18" s="69">
        <v>2</v>
      </c>
      <c r="FI18" s="69">
        <v>5</v>
      </c>
      <c r="FJ18" s="69">
        <v>16</v>
      </c>
      <c r="FK18" s="37">
        <f>(FG18*0+FH18*5+FI18*7.5+FJ18*10)/$F18</f>
        <v>9.0217391304347831</v>
      </c>
      <c r="FL18" s="57">
        <f>SUM(FH18:FJ18)/$F18</f>
        <v>1</v>
      </c>
      <c r="FM18" s="58">
        <f>(EY18+FE18+FK18)/3</f>
        <v>8.7681159420289863</v>
      </c>
      <c r="FN18" s="59">
        <v>1</v>
      </c>
    </row>
    <row r="19" spans="1:170" ht="60.75" customHeight="1">
      <c r="A19" s="86">
        <v>8</v>
      </c>
      <c r="B19" s="85">
        <v>8</v>
      </c>
      <c r="C19" s="149" t="s">
        <v>141</v>
      </c>
      <c r="D19" s="149"/>
      <c r="E19" s="86">
        <v>292</v>
      </c>
      <c r="F19" s="87">
        <v>60</v>
      </c>
      <c r="G19" s="88">
        <v>1</v>
      </c>
      <c r="H19" s="69">
        <v>1</v>
      </c>
      <c r="I19" s="69">
        <v>1</v>
      </c>
      <c r="J19" s="69">
        <v>1</v>
      </c>
      <c r="K19" s="69">
        <v>1</v>
      </c>
      <c r="L19" s="69">
        <v>1</v>
      </c>
      <c r="M19" s="89">
        <v>1</v>
      </c>
      <c r="N19" s="88"/>
      <c r="O19" s="69">
        <v>1</v>
      </c>
      <c r="P19" s="69">
        <v>3</v>
      </c>
      <c r="Q19" s="69">
        <v>19</v>
      </c>
      <c r="R19" s="89">
        <v>36</v>
      </c>
      <c r="S19" s="35">
        <f>(SUM(G19:M19)*1.43+(N19*0+O19*2.5+P19*5+Q19*7.5+R19*10)/$F19)/2</f>
        <v>9.3383333333333329</v>
      </c>
      <c r="T19" s="88">
        <v>1</v>
      </c>
      <c r="U19" s="69">
        <v>1</v>
      </c>
      <c r="V19" s="69">
        <v>1</v>
      </c>
      <c r="W19" s="69">
        <v>1</v>
      </c>
      <c r="X19" s="69">
        <v>1</v>
      </c>
      <c r="Y19" s="69">
        <v>1</v>
      </c>
      <c r="Z19" s="69">
        <v>1</v>
      </c>
      <c r="AA19" s="69">
        <v>1</v>
      </c>
      <c r="AB19" s="69"/>
      <c r="AC19" s="89">
        <v>1</v>
      </c>
      <c r="AD19" s="88"/>
      <c r="AE19" s="69"/>
      <c r="AF19" s="69">
        <v>4</v>
      </c>
      <c r="AG19" s="69">
        <v>13</v>
      </c>
      <c r="AH19" s="90">
        <v>43</v>
      </c>
      <c r="AI19" s="35">
        <f>(SUM(T19:AC19)*1+(AD19*0+AE19*2.5+AF19*5+AG19*7.5+AH19*10)/$F19)/2</f>
        <v>9.0625</v>
      </c>
      <c r="AJ19" s="88"/>
      <c r="AK19" s="69"/>
      <c r="AL19" s="69"/>
      <c r="AM19" s="89"/>
      <c r="AN19" s="88"/>
      <c r="AO19" s="69"/>
      <c r="AP19" s="69">
        <v>8</v>
      </c>
      <c r="AQ19" s="69">
        <v>23</v>
      </c>
      <c r="AR19" s="89">
        <v>28</v>
      </c>
      <c r="AS19" s="35">
        <f>(SUM(AJ19:AM19)*2.5+(AN19*0+AO19*2.5+AP19*5+AQ19*7.5+AR19*10)/$F19)/2</f>
        <v>4.104166666666667</v>
      </c>
      <c r="AT19" s="88"/>
      <c r="AU19" s="69"/>
      <c r="AV19" s="69"/>
      <c r="AW19" s="89"/>
      <c r="AX19" s="88"/>
      <c r="AY19" s="69"/>
      <c r="AZ19" s="69">
        <v>6</v>
      </c>
      <c r="BA19" s="69">
        <v>25</v>
      </c>
      <c r="BB19" s="89">
        <v>25</v>
      </c>
      <c r="BC19" s="35">
        <f>(SUM(AT19:AW19)*2.5+(AX19*0+AY19*2.5+AZ19*5+BA19*7.5+BB19*10)/$F19)/2</f>
        <v>3.8958333333333335</v>
      </c>
      <c r="BD19" s="36">
        <f>(S19+AI19+AS19+BC19)/4</f>
        <v>6.6002083333333328</v>
      </c>
      <c r="BE19" s="88"/>
      <c r="BF19" s="69"/>
      <c r="BG19" s="69"/>
      <c r="BH19" s="69"/>
      <c r="BI19" s="69"/>
      <c r="BJ19" s="89"/>
      <c r="BK19" s="70"/>
      <c r="BL19" s="69">
        <v>1</v>
      </c>
      <c r="BM19" s="69">
        <v>14</v>
      </c>
      <c r="BN19" s="69">
        <v>26</v>
      </c>
      <c r="BO19" s="90">
        <v>17</v>
      </c>
      <c r="BP19" s="35">
        <f>(SUM(BE19:BJ19)*1.67+(BK19*0+BL19*2.5+BM19*5+BN19*7.5+BO19*10)/$F19)/2</f>
        <v>3.6458333333333335</v>
      </c>
      <c r="BQ19" s="88"/>
      <c r="BR19" s="69"/>
      <c r="BS19" s="89"/>
      <c r="BT19" s="70">
        <v>1</v>
      </c>
      <c r="BU19" s="69">
        <v>7</v>
      </c>
      <c r="BV19" s="69">
        <v>8</v>
      </c>
      <c r="BW19" s="69">
        <v>31</v>
      </c>
      <c r="BX19" s="90">
        <v>1</v>
      </c>
      <c r="BY19" s="90">
        <v>9</v>
      </c>
      <c r="BZ19" s="35">
        <f>(SUM(BQ19:BS19)*3.33+(BT19*0+BU19*0+BV19*2.5+BW19*5+BX19*7.5+BY19*10)/$F19)/2</f>
        <v>2.2708333333333335</v>
      </c>
      <c r="CA19" s="88"/>
      <c r="CB19" s="69"/>
      <c r="CC19" s="69"/>
      <c r="CD19" s="89"/>
      <c r="CE19" s="91"/>
      <c r="CF19" s="69"/>
      <c r="CG19" s="69">
        <v>2</v>
      </c>
      <c r="CH19" s="70">
        <v>20</v>
      </c>
      <c r="CI19" s="69">
        <v>37</v>
      </c>
      <c r="CJ19" s="35">
        <f>(SUM(CA19:CD19)*2.5+(CE19*0+CF19*2.5+CG19*5+CH19*7.5+CI19*10)/$F19)/2</f>
        <v>4.416666666666667</v>
      </c>
      <c r="CK19" s="88"/>
      <c r="CL19" s="69"/>
      <c r="CM19" s="69"/>
      <c r="CN19" s="90"/>
      <c r="CO19" s="90"/>
      <c r="CP19" s="90"/>
      <c r="CQ19" s="89"/>
      <c r="CR19" s="70">
        <v>1</v>
      </c>
      <c r="CS19" s="69"/>
      <c r="CT19" s="69">
        <v>4</v>
      </c>
      <c r="CU19" s="69">
        <v>9</v>
      </c>
      <c r="CV19" s="69">
        <v>40</v>
      </c>
      <c r="CW19" s="35">
        <f>(SUM(CK19:CQ19)*1.43+(CR19*0+CS19*2.5+CT19*5+CU19*7.5+CV19*10)/$F19)/2</f>
        <v>4.0625</v>
      </c>
      <c r="CX19" s="88"/>
      <c r="CY19" s="69"/>
      <c r="CZ19" s="89"/>
      <c r="DA19" s="70">
        <v>1</v>
      </c>
      <c r="DB19" s="69"/>
      <c r="DC19" s="69"/>
      <c r="DD19" s="69">
        <v>4</v>
      </c>
      <c r="DE19" s="69">
        <v>7</v>
      </c>
      <c r="DF19" s="69">
        <v>48</v>
      </c>
      <c r="DG19" s="35">
        <f>(SUM(CX19:CZ19)*3.33+(DA19*0+DB19*0+DC19*2.5+DD19*5+DE19*7.5+DF19*10)/$F19)/2</f>
        <v>4.604166666666667</v>
      </c>
      <c r="DH19" s="88"/>
      <c r="DI19" s="69"/>
      <c r="DJ19" s="69"/>
      <c r="DK19" s="89"/>
      <c r="DL19" s="70">
        <v>1</v>
      </c>
      <c r="DM19" s="69">
        <v>3</v>
      </c>
      <c r="DN19" s="69">
        <v>8</v>
      </c>
      <c r="DO19" s="69">
        <v>8</v>
      </c>
      <c r="DP19" s="69">
        <v>16</v>
      </c>
      <c r="DQ19" s="35">
        <f>(SUM(DH19:DK19)*3.33+(DL19*0+DM19*2.5+DN19*5+DO19*7.5+DP19*10)/$F19)/2</f>
        <v>2.2291666666666665</v>
      </c>
      <c r="DR19" s="88"/>
      <c r="DS19" s="69"/>
      <c r="DT19" s="69"/>
      <c r="DU19" s="69"/>
      <c r="DV19" s="69"/>
      <c r="DW19" s="69"/>
      <c r="DX19" s="69"/>
      <c r="DY19" s="89"/>
      <c r="DZ19" s="70">
        <v>1</v>
      </c>
      <c r="EA19" s="69">
        <v>5</v>
      </c>
      <c r="EB19" s="69">
        <v>17</v>
      </c>
      <c r="EC19" s="69">
        <v>11</v>
      </c>
      <c r="ED19" s="69">
        <v>11</v>
      </c>
      <c r="EE19" s="35">
        <f>(SUM(DR19:DY19)*1.25+(DZ19*0+EA19*2.5+EB19*5+EC19*7.5+ED19*10)/$F19)/2</f>
        <v>2.4166666666666665</v>
      </c>
      <c r="EF19" s="36">
        <f>(CW19+DG19+DQ19+EE19+CJ19+BZ19+BP19)/7</f>
        <v>3.3779761904761902</v>
      </c>
      <c r="EG19" s="88"/>
      <c r="EH19" s="69">
        <v>2</v>
      </c>
      <c r="EI19" s="69">
        <v>9</v>
      </c>
      <c r="EJ19" s="89">
        <v>49</v>
      </c>
      <c r="EK19" s="48">
        <f>(EG19*0+EH19*5+EI19*7.5+EJ19*10)/$F19</f>
        <v>9.4583333333333339</v>
      </c>
      <c r="EL19" s="62">
        <f>SUM(EG19:EJ19)/$F19</f>
        <v>1</v>
      </c>
      <c r="EM19" s="70"/>
      <c r="EN19" s="69">
        <v>2</v>
      </c>
      <c r="EO19" s="69">
        <v>4</v>
      </c>
      <c r="EP19" s="69">
        <v>51</v>
      </c>
      <c r="EQ19" s="37">
        <f>(EM19*0+EN19*5+EO19*7.5+EP19*10)/$F19</f>
        <v>9.1666666666666661</v>
      </c>
      <c r="ER19" s="50">
        <v>1</v>
      </c>
      <c r="ES19" s="51">
        <f>(EK19+EQ19)/2</f>
        <v>9.3125</v>
      </c>
      <c r="ET19" s="52">
        <v>1</v>
      </c>
      <c r="EU19" s="70"/>
      <c r="EV19" s="69">
        <v>1</v>
      </c>
      <c r="EW19" s="69">
        <v>19</v>
      </c>
      <c r="EX19" s="90">
        <v>40</v>
      </c>
      <c r="EY19" s="53">
        <f>(EU19*0+EV19*5+EW19*7.5+EX19*10)/$F19</f>
        <v>9.125</v>
      </c>
      <c r="EZ19" s="54">
        <f>SUM(EV19:EX19)/$F19</f>
        <v>1</v>
      </c>
      <c r="FA19" s="70"/>
      <c r="FB19" s="69">
        <v>3</v>
      </c>
      <c r="FC19" s="69">
        <v>10</v>
      </c>
      <c r="FD19" s="69">
        <v>47</v>
      </c>
      <c r="FE19" s="55">
        <f>(FA19*0+FB19*5+FC19*7.5+FD19*10)/$F19</f>
        <v>9.3333333333333339</v>
      </c>
      <c r="FF19" s="56">
        <f>SUM(FB19:FD19)/$F19</f>
        <v>1</v>
      </c>
      <c r="FG19" s="70"/>
      <c r="FH19" s="69">
        <v>5</v>
      </c>
      <c r="FI19" s="69">
        <v>3</v>
      </c>
      <c r="FJ19" s="69">
        <v>52</v>
      </c>
      <c r="FK19" s="37">
        <f>(FG19*0+FH19*5+FI19*7.5+FJ19*10)/$F19</f>
        <v>9.4583333333333339</v>
      </c>
      <c r="FL19" s="57">
        <f>SUM(FH19:FJ19)/$F19</f>
        <v>1</v>
      </c>
      <c r="FM19" s="58">
        <f>(EY19+FE19+FK19)/3</f>
        <v>9.3055555555555571</v>
      </c>
      <c r="FN19" s="59">
        <v>1</v>
      </c>
    </row>
    <row r="20" spans="1:170" ht="56.25" customHeight="1">
      <c r="A20" s="86">
        <v>9</v>
      </c>
      <c r="B20" s="85">
        <v>9</v>
      </c>
      <c r="C20" s="149" t="s">
        <v>142</v>
      </c>
      <c r="D20" s="149"/>
      <c r="E20" s="86">
        <v>299</v>
      </c>
      <c r="F20" s="87">
        <v>60</v>
      </c>
      <c r="G20" s="88"/>
      <c r="H20" s="69">
        <v>1</v>
      </c>
      <c r="I20" s="69"/>
      <c r="J20" s="69">
        <v>1</v>
      </c>
      <c r="K20" s="69"/>
      <c r="L20" s="69"/>
      <c r="M20" s="89"/>
      <c r="N20" s="88"/>
      <c r="O20" s="69"/>
      <c r="P20" s="69"/>
      <c r="Q20" s="69">
        <v>20</v>
      </c>
      <c r="R20" s="89">
        <v>39</v>
      </c>
      <c r="S20" s="35">
        <f>(SUM(G20:M20)*1.43+(N20*0+O20*2.5+P20*5+Q20*7.5+R20*10)/$F20)/2</f>
        <v>5.93</v>
      </c>
      <c r="T20" s="88"/>
      <c r="U20" s="69">
        <v>1</v>
      </c>
      <c r="V20" s="69"/>
      <c r="W20" s="69"/>
      <c r="X20" s="69"/>
      <c r="Y20" s="69"/>
      <c r="Z20" s="69">
        <v>1</v>
      </c>
      <c r="AA20" s="69"/>
      <c r="AB20" s="69"/>
      <c r="AC20" s="89"/>
      <c r="AD20" s="88"/>
      <c r="AE20" s="69"/>
      <c r="AF20" s="69"/>
      <c r="AG20" s="69">
        <v>29</v>
      </c>
      <c r="AH20" s="90">
        <v>30</v>
      </c>
      <c r="AI20" s="35">
        <f>(SUM(T20:AC20)*1+(AD20*0+AE20*2.5+AF20*5+AG20*7.5+AH20*10)/$F20)/2</f>
        <v>5.3125</v>
      </c>
      <c r="AJ20" s="88">
        <v>1</v>
      </c>
      <c r="AK20" s="69">
        <v>1</v>
      </c>
      <c r="AL20" s="69"/>
      <c r="AM20" s="89">
        <v>1</v>
      </c>
      <c r="AN20" s="88"/>
      <c r="AO20" s="69"/>
      <c r="AP20" s="69"/>
      <c r="AQ20" s="69">
        <v>15</v>
      </c>
      <c r="AR20" s="89">
        <v>44</v>
      </c>
      <c r="AS20" s="35">
        <f>(SUM(AJ20:AM20)*2.5+(AN20*0+AO20*2.5+AP20*5+AQ20*7.5+AR20*10)/$F20)/2</f>
        <v>8.3541666666666679</v>
      </c>
      <c r="AT20" s="88"/>
      <c r="AU20" s="69"/>
      <c r="AV20" s="69">
        <v>1</v>
      </c>
      <c r="AW20" s="89"/>
      <c r="AX20" s="88"/>
      <c r="AY20" s="69"/>
      <c r="AZ20" s="69"/>
      <c r="BA20" s="69">
        <v>23</v>
      </c>
      <c r="BB20" s="89">
        <v>36</v>
      </c>
      <c r="BC20" s="35">
        <f>(SUM(AT20:AW20)*2.5+(AX20*0+AY20*2.5+AZ20*5+BA20*7.5+BB20*10)/$F20)/2</f>
        <v>5.6875</v>
      </c>
      <c r="BD20" s="36">
        <f>(S20+AI20+AS20+BC20)/4</f>
        <v>6.3210416666666669</v>
      </c>
      <c r="BE20" s="88">
        <v>1</v>
      </c>
      <c r="BF20" s="69"/>
      <c r="BG20" s="69"/>
      <c r="BH20" s="69"/>
      <c r="BI20" s="69">
        <v>1</v>
      </c>
      <c r="BJ20" s="69">
        <v>1</v>
      </c>
      <c r="BK20" s="69"/>
      <c r="BL20" s="89"/>
      <c r="BM20" s="70">
        <v>3</v>
      </c>
      <c r="BN20" s="69">
        <v>17</v>
      </c>
      <c r="BO20" s="69">
        <v>39</v>
      </c>
      <c r="BP20" s="35">
        <f>(SUM(BE20:BJ20)*1.67+(BK20*0+BL20*2.5+BM20*5+BN20*7.5+BO20*10)/$F20)/2</f>
        <v>6.9424999999999999</v>
      </c>
      <c r="BQ20" s="90"/>
      <c r="BR20" s="86"/>
      <c r="BS20" s="88"/>
      <c r="BT20" s="69"/>
      <c r="BU20" s="69"/>
      <c r="BV20" s="69"/>
      <c r="BW20" s="69"/>
      <c r="BX20" s="69"/>
      <c r="BY20" s="89">
        <v>59</v>
      </c>
      <c r="BZ20" s="35">
        <f>(SUM(BQ20:BS20)*3.33+(BT20*0+BU20*0+BV20*2.5+BW20*5+BX20*7.5+BY20*10)/$F20)/2</f>
        <v>4.916666666666667</v>
      </c>
      <c r="CA20" s="69">
        <v>1</v>
      </c>
      <c r="CB20" s="69"/>
      <c r="CC20" s="69">
        <v>1</v>
      </c>
      <c r="CD20" s="90"/>
      <c r="CE20" s="90"/>
      <c r="CF20" s="69"/>
      <c r="CG20" s="69"/>
      <c r="CH20" s="70">
        <v>24</v>
      </c>
      <c r="CI20" s="69">
        <v>35</v>
      </c>
      <c r="CJ20" s="35">
        <f>(SUM(CA20:CD20)*2.5+(CE20*0+CF20*2.5+CG20*5+CH20*7.5+CI20*10)/$F20)/2</f>
        <v>6.916666666666667</v>
      </c>
      <c r="CK20" s="89"/>
      <c r="CL20" s="70"/>
      <c r="CM20" s="69"/>
      <c r="CN20" s="69">
        <v>1</v>
      </c>
      <c r="CO20" s="69"/>
      <c r="CP20" s="86"/>
      <c r="CQ20" s="88">
        <v>1</v>
      </c>
      <c r="CR20" s="69"/>
      <c r="CS20" s="89"/>
      <c r="CT20" s="70"/>
      <c r="CU20" s="69"/>
      <c r="CV20" s="69">
        <v>59</v>
      </c>
      <c r="CW20" s="35">
        <f>(SUM(CK20:CQ20)*1.43+(CR20*0+CS20*2.5+CT20*5+CU20*7.5+CV20*10)/$F20)/2</f>
        <v>6.3466666666666667</v>
      </c>
      <c r="CX20" s="88">
        <v>1</v>
      </c>
      <c r="CY20" s="69">
        <v>1</v>
      </c>
      <c r="CZ20" s="69">
        <v>1</v>
      </c>
      <c r="DA20" s="92"/>
      <c r="DB20" s="92"/>
      <c r="DC20" s="89"/>
      <c r="DD20" s="70"/>
      <c r="DE20" s="69"/>
      <c r="DF20" s="69">
        <v>59</v>
      </c>
      <c r="DG20" s="35">
        <f>(SUM(CX20:CZ20)*3.33+(DA20*0+DB20*0+DC20*2.5+DD20*5+DE20*7.5+DF20*10)/$F20)/2</f>
        <v>9.9116666666666671</v>
      </c>
      <c r="DH20" s="87"/>
      <c r="DI20" s="88"/>
      <c r="DJ20" s="89"/>
      <c r="DK20" s="70"/>
      <c r="DL20" s="69"/>
      <c r="DM20" s="69"/>
      <c r="DN20" s="69"/>
      <c r="DO20" s="69"/>
      <c r="DP20" s="87">
        <v>59</v>
      </c>
      <c r="DQ20" s="35">
        <f>(SUM(DH20:DK20)*3.33+(DL20*0+DM20*2.5+DN20*5+DO20*7.5+DP20*10)/$F20)/2</f>
        <v>4.916666666666667</v>
      </c>
      <c r="DR20" s="69">
        <v>1</v>
      </c>
      <c r="DS20" s="69"/>
      <c r="DT20" s="69"/>
      <c r="DU20" s="69"/>
      <c r="DV20" s="69"/>
      <c r="DW20" s="89">
        <v>1</v>
      </c>
      <c r="DX20" s="70"/>
      <c r="DY20" s="69"/>
      <c r="DZ20" s="92"/>
      <c r="EA20" s="92"/>
      <c r="EB20" s="69"/>
      <c r="EC20" s="69">
        <v>49</v>
      </c>
      <c r="ED20" s="69">
        <v>10</v>
      </c>
      <c r="EE20" s="48">
        <f>(SUM(DR20:DY20)*1.25+(DZ20*0+EA20*2.5+EB20*5+EC20*7.5+ED20*10)/$F20)/2</f>
        <v>5.1458333333333339</v>
      </c>
      <c r="EF20" s="65">
        <f>(CW20+DG20+DQ20+EE20+CJ20+BZ20+BP20)/7</f>
        <v>6.4423809523809519</v>
      </c>
      <c r="EG20" s="69"/>
      <c r="EH20" s="69"/>
      <c r="EI20" s="69">
        <v>28</v>
      </c>
      <c r="EJ20" s="89">
        <v>31</v>
      </c>
      <c r="EK20" s="48">
        <f>(EG20*0+EH20*5+EI20*7.5+EJ20*10)/$F20</f>
        <v>8.6666666666666661</v>
      </c>
      <c r="EL20" s="62">
        <v>1</v>
      </c>
      <c r="EM20" s="92"/>
      <c r="EN20" s="92"/>
      <c r="EO20" s="69">
        <v>16</v>
      </c>
      <c r="EP20" s="69">
        <v>43</v>
      </c>
      <c r="EQ20" s="37">
        <f>(EM20*0+EN20*5+EO20*7.5+EP20*10)/$F20</f>
        <v>9.1666666666666661</v>
      </c>
      <c r="ER20" s="50">
        <v>1</v>
      </c>
      <c r="ES20" s="51">
        <f>(EK20+EQ20)/2</f>
        <v>8.9166666666666661</v>
      </c>
      <c r="ET20" s="52">
        <v>1</v>
      </c>
      <c r="EU20" s="92"/>
      <c r="EV20" s="69">
        <v>7</v>
      </c>
      <c r="EW20" s="69">
        <v>27</v>
      </c>
      <c r="EX20" s="90">
        <v>25</v>
      </c>
      <c r="EY20" s="53">
        <f>(EU20*0+EV20*5+EW20*7.5+EX20*10)/$F20</f>
        <v>8.125</v>
      </c>
      <c r="EZ20" s="66">
        <v>1</v>
      </c>
      <c r="FA20" s="69"/>
      <c r="FB20" s="69"/>
      <c r="FC20" s="69">
        <v>22</v>
      </c>
      <c r="FD20" s="69">
        <v>37</v>
      </c>
      <c r="FE20" s="55">
        <f>(FA20*0+FB20*5+FC20*7.5+FD20*10)/$F20</f>
        <v>8.9166666666666661</v>
      </c>
      <c r="FF20" s="56">
        <v>1</v>
      </c>
      <c r="FG20" s="92"/>
      <c r="FH20" s="92"/>
      <c r="FI20" s="69">
        <v>21</v>
      </c>
      <c r="FJ20" s="69">
        <v>38</v>
      </c>
      <c r="FK20" s="37">
        <f>(FG20*0+FH20*5+FI20*7.5+FJ20*10)/$F20</f>
        <v>8.9583333333333339</v>
      </c>
      <c r="FL20" s="57">
        <v>1</v>
      </c>
      <c r="FM20" s="58">
        <f>(EY20+FE20+FK20)/3</f>
        <v>8.6666666666666661</v>
      </c>
      <c r="FN20" s="59">
        <v>1</v>
      </c>
    </row>
    <row r="21" spans="1:170" ht="56.25" customHeight="1">
      <c r="A21" s="86">
        <v>10</v>
      </c>
      <c r="B21" s="85">
        <v>10</v>
      </c>
      <c r="C21" s="149" t="s">
        <v>143</v>
      </c>
      <c r="D21" s="149"/>
      <c r="E21" s="86">
        <v>473</v>
      </c>
      <c r="F21" s="87">
        <v>111</v>
      </c>
      <c r="G21" s="88">
        <v>1</v>
      </c>
      <c r="H21" s="69">
        <v>1</v>
      </c>
      <c r="I21" s="69">
        <v>1</v>
      </c>
      <c r="J21" s="69">
        <v>1</v>
      </c>
      <c r="K21" s="69">
        <v>1</v>
      </c>
      <c r="L21" s="69">
        <v>1</v>
      </c>
      <c r="M21" s="89">
        <v>1</v>
      </c>
      <c r="N21" s="88"/>
      <c r="O21" s="69">
        <v>4</v>
      </c>
      <c r="P21" s="69">
        <v>13</v>
      </c>
      <c r="Q21" s="69">
        <v>58</v>
      </c>
      <c r="R21" s="89">
        <v>35</v>
      </c>
      <c r="S21" s="35">
        <f>(SUM(G21:M21)*1.43+(N21*0+O21*2.5+P21*5+Q21*7.5+R21*10)/$F21)/2</f>
        <v>8.8788738738738733</v>
      </c>
      <c r="T21" s="88">
        <v>1</v>
      </c>
      <c r="U21" s="69">
        <v>1</v>
      </c>
      <c r="V21" s="69">
        <v>1</v>
      </c>
      <c r="W21" s="69">
        <v>1</v>
      </c>
      <c r="X21" s="69">
        <v>1</v>
      </c>
      <c r="Y21" s="69">
        <v>1</v>
      </c>
      <c r="Z21" s="69">
        <v>1</v>
      </c>
      <c r="AA21" s="69">
        <v>1</v>
      </c>
      <c r="AB21" s="69">
        <v>1</v>
      </c>
      <c r="AC21" s="89">
        <v>1</v>
      </c>
      <c r="AD21" s="88">
        <v>1</v>
      </c>
      <c r="AE21" s="69">
        <v>3</v>
      </c>
      <c r="AF21" s="69">
        <v>16</v>
      </c>
      <c r="AG21" s="69">
        <v>44</v>
      </c>
      <c r="AH21" s="90">
        <v>47</v>
      </c>
      <c r="AI21" s="35">
        <f>(SUM(T21:AC21)*1+(AD21*0+AE21*2.5+AF21*5+AG21*7.5+AH21*10)/$F21)/2</f>
        <v>8.9977477477477485</v>
      </c>
      <c r="AJ21" s="88">
        <v>1</v>
      </c>
      <c r="AK21" s="69">
        <v>1</v>
      </c>
      <c r="AL21" s="69"/>
      <c r="AM21" s="89"/>
      <c r="AN21" s="88">
        <v>4</v>
      </c>
      <c r="AO21" s="69">
        <v>11</v>
      </c>
      <c r="AP21" s="69">
        <v>14</v>
      </c>
      <c r="AQ21" s="69">
        <v>36</v>
      </c>
      <c r="AR21" s="89">
        <v>44</v>
      </c>
      <c r="AS21" s="35">
        <f>(SUM(AJ21:AM21)*2.5+(AN21*0+AO21*2.5+AP21*5+AQ21*7.5+AR21*10)/$F21)/2</f>
        <v>6.1373873873873874</v>
      </c>
      <c r="AT21" s="88">
        <v>1</v>
      </c>
      <c r="AU21" s="69"/>
      <c r="AV21" s="69"/>
      <c r="AW21" s="89"/>
      <c r="AX21" s="88">
        <v>7</v>
      </c>
      <c r="AY21" s="69">
        <v>9</v>
      </c>
      <c r="AZ21" s="69">
        <v>22</v>
      </c>
      <c r="BA21" s="69">
        <v>38</v>
      </c>
      <c r="BB21" s="89">
        <v>31</v>
      </c>
      <c r="BC21" s="35">
        <f>(SUM(AT21:AW21)*2.5+(AX21*0+AY21*2.5+AZ21*5+BA21*7.5+BB21*10)/$F21)/2</f>
        <v>4.5270270270270272</v>
      </c>
      <c r="BD21" s="36">
        <f>(S21+AI21+AS21+BC21)/4</f>
        <v>7.13525900900901</v>
      </c>
      <c r="BE21" s="88">
        <v>1</v>
      </c>
      <c r="BF21" s="69">
        <v>1</v>
      </c>
      <c r="BG21" s="69">
        <v>1</v>
      </c>
      <c r="BH21" s="69">
        <v>1</v>
      </c>
      <c r="BI21" s="69">
        <v>1</v>
      </c>
      <c r="BJ21" s="89"/>
      <c r="BK21" s="70">
        <v>3</v>
      </c>
      <c r="BL21" s="69">
        <v>19</v>
      </c>
      <c r="BM21" s="69">
        <v>19</v>
      </c>
      <c r="BN21" s="69">
        <v>44</v>
      </c>
      <c r="BO21" s="90">
        <v>26</v>
      </c>
      <c r="BP21" s="35">
        <f>(SUM(BE21:BJ21)*1.67+(BK21*0+BL21*2.5+BM21*5+BN21*7.5+BO21*10)/$F21)/2</f>
        <v>7.4745495495495495</v>
      </c>
      <c r="BQ21" s="88">
        <v>1</v>
      </c>
      <c r="BR21" s="69">
        <v>1</v>
      </c>
      <c r="BS21" s="89"/>
      <c r="BT21" s="70">
        <v>38</v>
      </c>
      <c r="BU21" s="69">
        <v>23</v>
      </c>
      <c r="BV21" s="69">
        <v>27</v>
      </c>
      <c r="BW21" s="69">
        <v>20</v>
      </c>
      <c r="BX21" s="90">
        <v>72</v>
      </c>
      <c r="BY21" s="90">
        <v>21</v>
      </c>
      <c r="BZ21" s="35">
        <f>(SUM(BQ21:BS21)*3.33+(BT21*0+BU21*0+BV21*2.5+BW21*5+BX21*7.5+BY21*10)/$F21)/2</f>
        <v>7.4628828828828828</v>
      </c>
      <c r="CA21" s="88"/>
      <c r="CB21" s="69"/>
      <c r="CC21" s="69"/>
      <c r="CD21" s="89"/>
      <c r="CE21" s="91"/>
      <c r="CF21" s="69">
        <v>16</v>
      </c>
      <c r="CG21" s="69">
        <v>15</v>
      </c>
      <c r="CH21" s="70">
        <v>33</v>
      </c>
      <c r="CI21" s="69">
        <v>44</v>
      </c>
      <c r="CJ21" s="35">
        <f>(SUM(CA21:CD21)*2.5+(CE21*0+CF21*2.5+CG21*5+CH21*7.5+CI21*10)/$F21)/2</f>
        <v>3.6148648648648649</v>
      </c>
      <c r="CK21" s="88"/>
      <c r="CL21" s="69"/>
      <c r="CM21" s="69"/>
      <c r="CN21" s="90">
        <v>1</v>
      </c>
      <c r="CO21" s="90"/>
      <c r="CP21" s="90"/>
      <c r="CQ21" s="89">
        <v>1</v>
      </c>
      <c r="CR21" s="70">
        <v>4</v>
      </c>
      <c r="CS21" s="69">
        <v>1</v>
      </c>
      <c r="CT21" s="69">
        <v>13</v>
      </c>
      <c r="CU21" s="69">
        <v>40</v>
      </c>
      <c r="CV21" s="69">
        <v>49</v>
      </c>
      <c r="CW21" s="35">
        <f>(SUM(CK21:CQ21)*1.43+(CR21*0+CS21*2.5+CT21*5+CU21*7.5+CV21*10)/$F21)/2</f>
        <v>5.2926126126126123</v>
      </c>
      <c r="CX21" s="88">
        <v>1</v>
      </c>
      <c r="CY21" s="69">
        <v>1</v>
      </c>
      <c r="CZ21" s="89">
        <v>1</v>
      </c>
      <c r="DA21" s="70"/>
      <c r="DB21" s="69"/>
      <c r="DC21" s="69">
        <v>1</v>
      </c>
      <c r="DD21" s="69">
        <v>7</v>
      </c>
      <c r="DE21" s="69">
        <v>36</v>
      </c>
      <c r="DF21" s="69">
        <v>65</v>
      </c>
      <c r="DG21" s="35">
        <f>(SUM(CX21:CZ21)*3.33+(DA21*0+DB21*0+DC21*2.5+DD21*5+DE21*7.5+DF21*10)/$F21)/2</f>
        <v>9.308063063063063</v>
      </c>
      <c r="DH21" s="88"/>
      <c r="DI21" s="69"/>
      <c r="DJ21" s="69"/>
      <c r="DK21" s="89">
        <v>1</v>
      </c>
      <c r="DL21" s="70">
        <v>30</v>
      </c>
      <c r="DM21" s="69">
        <v>6</v>
      </c>
      <c r="DN21" s="69">
        <v>15</v>
      </c>
      <c r="DO21" s="69">
        <v>30</v>
      </c>
      <c r="DP21" s="69">
        <v>25</v>
      </c>
      <c r="DQ21" s="35">
        <f>(SUM(DH21:DK21)*3.33+(DL21*0+DM21*2.5+DN21*5+DO21*7.5+DP21*10)/$F21)/2</f>
        <v>4.2100450450450451</v>
      </c>
      <c r="DR21" s="88"/>
      <c r="DS21" s="69"/>
      <c r="DT21" s="69"/>
      <c r="DU21" s="69"/>
      <c r="DV21" s="69"/>
      <c r="DW21" s="69"/>
      <c r="DX21" s="69"/>
      <c r="DY21" s="89"/>
      <c r="DZ21" s="70">
        <v>30</v>
      </c>
      <c r="EA21" s="69">
        <v>11</v>
      </c>
      <c r="EB21" s="69">
        <v>16</v>
      </c>
      <c r="EC21" s="69">
        <v>27</v>
      </c>
      <c r="ED21" s="69">
        <v>19</v>
      </c>
      <c r="EE21" s="35">
        <f>(SUM(DR21:DY21)*1.25+(DZ21*0+EA21*2.5+EB21*5+EC21*7.5+ED21*10)/$F21)/2</f>
        <v>2.2522522522522523</v>
      </c>
      <c r="EF21" s="36">
        <f>(CW21+DG21+DQ21+EE21+CJ21+BZ21+BP21)/7</f>
        <v>5.6593243243243236</v>
      </c>
      <c r="EG21" s="88"/>
      <c r="EH21" s="69">
        <v>7</v>
      </c>
      <c r="EI21" s="69">
        <v>26</v>
      </c>
      <c r="EJ21" s="89">
        <v>78</v>
      </c>
      <c r="EK21" s="48">
        <f>(EG21*0+EH21*5+EI21*7.5+EJ21*10)/$F21</f>
        <v>9.0990990990990994</v>
      </c>
      <c r="EL21" s="62">
        <f>SUM(EG21:EJ21)/$F21</f>
        <v>1</v>
      </c>
      <c r="EM21" s="70"/>
      <c r="EN21" s="69">
        <v>2</v>
      </c>
      <c r="EO21" s="69">
        <v>31</v>
      </c>
      <c r="EP21" s="69">
        <v>74</v>
      </c>
      <c r="EQ21" s="37">
        <f>(EM21*0+EN21*5+EO21*7.5+EP21*10)/$F21</f>
        <v>8.8513513513513509</v>
      </c>
      <c r="ER21" s="50">
        <v>1</v>
      </c>
      <c r="ES21" s="51">
        <f>(EK21+EQ21)/2</f>
        <v>8.9752252252252251</v>
      </c>
      <c r="ET21" s="52">
        <v>1</v>
      </c>
      <c r="EU21" s="70">
        <v>4</v>
      </c>
      <c r="EV21" s="69">
        <v>14</v>
      </c>
      <c r="EW21" s="69">
        <v>41</v>
      </c>
      <c r="EX21" s="90">
        <v>52</v>
      </c>
      <c r="EY21" s="53">
        <f>(EU21*0+EV21*5+EW21*7.5+EX21*10)/$F21</f>
        <v>8.0855855855855854</v>
      </c>
      <c r="EZ21" s="54">
        <f>SUM(EV21:EX21)/$F21</f>
        <v>0.963963963963964</v>
      </c>
      <c r="FA21" s="70"/>
      <c r="FB21" s="69">
        <v>7</v>
      </c>
      <c r="FC21" s="69">
        <v>26</v>
      </c>
      <c r="FD21" s="69">
        <v>77</v>
      </c>
      <c r="FE21" s="55">
        <f>(FA21*0+FB21*5+FC21*7.5+FD21*10)/$F21</f>
        <v>9.0090090090090094</v>
      </c>
      <c r="FF21" s="56">
        <v>1</v>
      </c>
      <c r="FG21" s="70">
        <v>2</v>
      </c>
      <c r="FH21" s="69">
        <v>6</v>
      </c>
      <c r="FI21" s="69">
        <v>29</v>
      </c>
      <c r="FJ21" s="69">
        <v>74</v>
      </c>
      <c r="FK21" s="37">
        <f>(FG21*0+FH21*5+FI21*7.5+FJ21*10)/$F21</f>
        <v>8.8963963963963959</v>
      </c>
      <c r="FL21" s="57">
        <f>SUM(FH21:FJ21)/$F21</f>
        <v>0.98198198198198194</v>
      </c>
      <c r="FM21" s="58">
        <f>(EY21+FE21+FK21)/3</f>
        <v>8.6636636636636641</v>
      </c>
      <c r="FN21" s="59">
        <v>0.98799999999999999</v>
      </c>
    </row>
    <row r="22" spans="1:170" ht="53.25" customHeight="1">
      <c r="A22" s="86">
        <v>11</v>
      </c>
      <c r="B22" s="85">
        <v>11</v>
      </c>
      <c r="C22" s="149" t="s">
        <v>144</v>
      </c>
      <c r="D22" s="149"/>
      <c r="E22" s="86">
        <v>503</v>
      </c>
      <c r="F22" s="87">
        <v>50</v>
      </c>
      <c r="G22" s="88">
        <v>1</v>
      </c>
      <c r="H22" s="69">
        <v>1</v>
      </c>
      <c r="I22" s="69">
        <v>1</v>
      </c>
      <c r="J22" s="69">
        <v>1</v>
      </c>
      <c r="K22" s="69">
        <v>1</v>
      </c>
      <c r="L22" s="69">
        <v>1</v>
      </c>
      <c r="M22" s="89">
        <v>1</v>
      </c>
      <c r="N22" s="88"/>
      <c r="O22" s="69"/>
      <c r="P22" s="69"/>
      <c r="Q22" s="69">
        <v>13</v>
      </c>
      <c r="R22" s="89">
        <v>37</v>
      </c>
      <c r="S22" s="35">
        <f>(SUM(G22:M22)*1.43+(N22*0+O22*2.5+P22*5+Q22*7.5+R22*10)/$F22)/2</f>
        <v>9.68</v>
      </c>
      <c r="T22" s="88">
        <v>1</v>
      </c>
      <c r="U22" s="69">
        <v>1</v>
      </c>
      <c r="V22" s="69">
        <v>1</v>
      </c>
      <c r="W22" s="69">
        <v>1</v>
      </c>
      <c r="X22" s="69">
        <v>1</v>
      </c>
      <c r="Y22" s="69">
        <v>1</v>
      </c>
      <c r="Z22" s="69">
        <v>1</v>
      </c>
      <c r="AA22" s="69">
        <v>1</v>
      </c>
      <c r="AB22" s="69">
        <v>1</v>
      </c>
      <c r="AC22" s="89">
        <v>1</v>
      </c>
      <c r="AD22" s="88"/>
      <c r="AE22" s="69"/>
      <c r="AF22" s="69"/>
      <c r="AG22" s="69">
        <v>10</v>
      </c>
      <c r="AH22" s="90">
        <v>40</v>
      </c>
      <c r="AI22" s="35">
        <f>(SUM(T22:AC22)*1+(AD22*0+AE22*2.5+AF22*5+AG22*7.5+AH22*10)/$F22)/2</f>
        <v>9.75</v>
      </c>
      <c r="AJ22" s="69">
        <v>1</v>
      </c>
      <c r="AK22" s="69">
        <v>1</v>
      </c>
      <c r="AL22" s="89">
        <v>1</v>
      </c>
      <c r="AM22" s="89"/>
      <c r="AN22" s="88"/>
      <c r="AO22" s="69"/>
      <c r="AP22" s="69">
        <v>5</v>
      </c>
      <c r="AQ22" s="69">
        <v>6</v>
      </c>
      <c r="AR22" s="89">
        <v>39</v>
      </c>
      <c r="AS22" s="35">
        <f>(SUM(AJ22:AM22)*2.5+(AN22*0+AO22*2.5+AP22*5+AQ22*7.5+AR22*10)/$F22)/2</f>
        <v>8.35</v>
      </c>
      <c r="AT22" s="88">
        <v>1</v>
      </c>
      <c r="AU22" s="69"/>
      <c r="AV22" s="69">
        <v>1</v>
      </c>
      <c r="AW22" s="89">
        <v>1</v>
      </c>
      <c r="AX22" s="88">
        <v>1</v>
      </c>
      <c r="AY22" s="69"/>
      <c r="AZ22" s="69"/>
      <c r="BA22" s="69">
        <v>14</v>
      </c>
      <c r="BB22" s="89">
        <v>35</v>
      </c>
      <c r="BC22" s="35">
        <f>(SUM(AT22:AW22)*2.5+(AX22*0+AY22*2.5+AZ22*5+BA22*7.5+BB22*10)/$F22)/2</f>
        <v>8.3000000000000007</v>
      </c>
      <c r="BD22" s="36">
        <f>(S22+AI22+AS22+BC22)/4</f>
        <v>9.02</v>
      </c>
      <c r="BE22" s="88"/>
      <c r="BF22" s="69"/>
      <c r="BG22" s="69">
        <v>1</v>
      </c>
      <c r="BH22" s="69">
        <v>1</v>
      </c>
      <c r="BI22" s="69">
        <v>1</v>
      </c>
      <c r="BJ22" s="89">
        <v>1</v>
      </c>
      <c r="BK22" s="70"/>
      <c r="BL22" s="69"/>
      <c r="BM22" s="69">
        <v>6</v>
      </c>
      <c r="BN22" s="69">
        <v>13</v>
      </c>
      <c r="BO22" s="90">
        <v>31</v>
      </c>
      <c r="BP22" s="35">
        <f>(SUM(BE22:BJ22)*1.67+(BK22*0+BL22*2.5+BM22*5+BN22*7.5+BO22*10)/$F22)/2</f>
        <v>7.7149999999999999</v>
      </c>
      <c r="BQ22" s="88">
        <v>1</v>
      </c>
      <c r="BR22" s="69"/>
      <c r="BS22" s="89"/>
      <c r="BT22" s="70"/>
      <c r="BU22" s="69">
        <v>5</v>
      </c>
      <c r="BV22" s="69">
        <v>16</v>
      </c>
      <c r="BW22" s="69">
        <v>29</v>
      </c>
      <c r="BX22" s="90">
        <v>40</v>
      </c>
      <c r="BY22" s="90">
        <v>10</v>
      </c>
      <c r="BZ22" s="35">
        <f>(SUM(BQ22:BS22)*3.33+(BT22*0+BU22*0+BV22*2.5+BW22*5+BX22*7.5+BY22*10)/$F22)/2</f>
        <v>7.5149999999999997</v>
      </c>
      <c r="CA22" s="88">
        <v>1</v>
      </c>
      <c r="CB22" s="69"/>
      <c r="CC22" s="69">
        <v>1</v>
      </c>
      <c r="CD22" s="89"/>
      <c r="CE22" s="91"/>
      <c r="CF22" s="67"/>
      <c r="CG22" s="67">
        <v>4</v>
      </c>
      <c r="CH22" s="68">
        <v>5</v>
      </c>
      <c r="CI22" s="67">
        <v>41</v>
      </c>
      <c r="CJ22" s="35">
        <f>(SUM(CA22:CD22)*2.5+(CE22*0+CF22*2.5+CG22*5+CH22*7.5+CI22*10)/$F22)/2</f>
        <v>7.1749999999999998</v>
      </c>
      <c r="CK22" s="88"/>
      <c r="CL22" s="69"/>
      <c r="CM22" s="69"/>
      <c r="CN22" s="90">
        <v>1</v>
      </c>
      <c r="CO22" s="90"/>
      <c r="CP22" s="90"/>
      <c r="CQ22" s="89">
        <v>1</v>
      </c>
      <c r="CR22" s="70"/>
      <c r="CS22" s="67"/>
      <c r="CT22" s="69">
        <v>1</v>
      </c>
      <c r="CU22" s="69">
        <v>6</v>
      </c>
      <c r="CV22" s="69">
        <v>43</v>
      </c>
      <c r="CW22" s="35">
        <f>(SUM(CK22:CQ22)*1.43+(CR22*0+CS22*2.5+CT22*5+CU22*7.5+CV22*10)/$F22)/2</f>
        <v>6.2299999999999995</v>
      </c>
      <c r="CX22" s="88">
        <v>1</v>
      </c>
      <c r="CY22" s="69">
        <v>1</v>
      </c>
      <c r="CZ22" s="89">
        <v>1</v>
      </c>
      <c r="DA22" s="70"/>
      <c r="DB22" s="69"/>
      <c r="DC22" s="69"/>
      <c r="DD22" s="67">
        <v>2</v>
      </c>
      <c r="DE22" s="67">
        <v>10</v>
      </c>
      <c r="DF22" s="67">
        <v>38</v>
      </c>
      <c r="DG22" s="35">
        <f>(SUM(CX22:CZ22)*3.33+(DA22*0+DB22*0+DC22*2.5+DD22*5+DE22*7.5+DF22*10)/$F22)/2</f>
        <v>9.6449999999999996</v>
      </c>
      <c r="DH22" s="88"/>
      <c r="DI22" s="69"/>
      <c r="DJ22" s="69"/>
      <c r="DK22" s="89">
        <v>1</v>
      </c>
      <c r="DL22" s="70">
        <v>4</v>
      </c>
      <c r="DM22" s="69"/>
      <c r="DN22" s="69">
        <v>11</v>
      </c>
      <c r="DO22" s="69">
        <v>19</v>
      </c>
      <c r="DP22" s="69">
        <v>16</v>
      </c>
      <c r="DQ22" s="35">
        <f>(SUM(DH22:DK22)*3.33+(DL22*0+DM22*2.5+DN22*5+DO22*7.5+DP22*10)/$F22)/2</f>
        <v>5.24</v>
      </c>
      <c r="DR22" s="88">
        <v>1</v>
      </c>
      <c r="DS22" s="69"/>
      <c r="DT22" s="69"/>
      <c r="DU22" s="69"/>
      <c r="DV22" s="69"/>
      <c r="DW22" s="69"/>
      <c r="DX22" s="69"/>
      <c r="DY22" s="89">
        <v>1</v>
      </c>
      <c r="DZ22" s="70">
        <v>2</v>
      </c>
      <c r="EA22" s="69">
        <v>2</v>
      </c>
      <c r="EB22" s="67">
        <v>2</v>
      </c>
      <c r="EC22" s="67">
        <v>18</v>
      </c>
      <c r="ED22" s="67">
        <v>26</v>
      </c>
      <c r="EE22" s="35">
        <f>(SUM(DR22:DY22)*1.25+(DZ22*0+EA22*2.5+EB22*5+EC22*7.5+ED22*10)/$F22)/2</f>
        <v>5.35</v>
      </c>
      <c r="EF22" s="36">
        <f>(CW22+DG22+DQ22+EE22+CJ22+BZ22+BP22)/7</f>
        <v>6.9814285714285722</v>
      </c>
      <c r="EG22" s="71"/>
      <c r="EH22" s="67">
        <v>2</v>
      </c>
      <c r="EI22" s="67">
        <v>1</v>
      </c>
      <c r="EJ22" s="72">
        <v>47</v>
      </c>
      <c r="EK22" s="48">
        <f>(EG22*0+EH22*5+EI22*7.5+EJ22*10)/$F22</f>
        <v>9.75</v>
      </c>
      <c r="EL22" s="62">
        <f>SUM(EG22:EJ22)/$F22</f>
        <v>1</v>
      </c>
      <c r="EM22" s="73"/>
      <c r="EN22" s="67"/>
      <c r="EO22" s="67">
        <v>1</v>
      </c>
      <c r="EP22" s="67">
        <v>49</v>
      </c>
      <c r="EQ22" s="37">
        <f>(EM22*0+EN22*5+EO22*7.5+EP22*10)/$F22</f>
        <v>9.9499999999999993</v>
      </c>
      <c r="ER22" s="50">
        <f>SUM(EM22:EP22)/$F22</f>
        <v>1</v>
      </c>
      <c r="ES22" s="51">
        <f>(EK22+EQ22)/2</f>
        <v>9.85</v>
      </c>
      <c r="ET22" s="52">
        <f>(SUM(EH22:EJ22)+SUM(EN22:EP22))/($F22*2)</f>
        <v>1</v>
      </c>
      <c r="EU22" s="68"/>
      <c r="EV22" s="67">
        <v>1</v>
      </c>
      <c r="EW22" s="67">
        <v>10</v>
      </c>
      <c r="EX22" s="74">
        <v>39</v>
      </c>
      <c r="EY22" s="53">
        <f>(EU22*0+EV22*5+EW22*7.5+EX22*10)/$F22</f>
        <v>9.4</v>
      </c>
      <c r="EZ22" s="54">
        <f>SUM(EV22:EX22)/$F22</f>
        <v>1</v>
      </c>
      <c r="FA22" s="68"/>
      <c r="FB22" s="67"/>
      <c r="FC22" s="67">
        <v>5</v>
      </c>
      <c r="FD22" s="67">
        <v>45</v>
      </c>
      <c r="FE22" s="55">
        <f>(FA22*0+FB22*5+FC22*7.5+FD22*10)/$F22</f>
        <v>9.75</v>
      </c>
      <c r="FF22" s="56">
        <f>SUM(FB22:FD22)/$F22</f>
        <v>1</v>
      </c>
      <c r="FG22" s="68"/>
      <c r="FH22" s="67">
        <v>1</v>
      </c>
      <c r="FI22" s="67">
        <v>6</v>
      </c>
      <c r="FJ22" s="67">
        <v>43</v>
      </c>
      <c r="FK22" s="37">
        <f>(FG22*0+FH22*5+FI22*7.5+FJ22*10)/$F22</f>
        <v>9.6</v>
      </c>
      <c r="FL22" s="57">
        <f>SUM(FH22:FJ22)/$F22</f>
        <v>1</v>
      </c>
      <c r="FM22" s="58">
        <f>(EY22+FE22+FK22)/3</f>
        <v>9.5833333333333339</v>
      </c>
      <c r="FN22" s="59">
        <v>1</v>
      </c>
    </row>
    <row r="23" spans="1:170" ht="60" customHeight="1">
      <c r="A23" s="86">
        <v>12</v>
      </c>
      <c r="B23" s="85">
        <v>12</v>
      </c>
      <c r="C23" s="149" t="s">
        <v>145</v>
      </c>
      <c r="D23" s="149"/>
      <c r="E23" s="86">
        <v>330</v>
      </c>
      <c r="F23" s="87">
        <v>70</v>
      </c>
      <c r="G23" s="88">
        <v>1</v>
      </c>
      <c r="H23" s="69">
        <v>1</v>
      </c>
      <c r="I23" s="69">
        <v>1</v>
      </c>
      <c r="J23" s="69">
        <v>1</v>
      </c>
      <c r="K23" s="69">
        <v>1</v>
      </c>
      <c r="L23" s="69">
        <v>1</v>
      </c>
      <c r="M23" s="89">
        <v>1</v>
      </c>
      <c r="N23" s="88"/>
      <c r="O23" s="69"/>
      <c r="P23" s="69">
        <v>6</v>
      </c>
      <c r="Q23" s="69">
        <v>22</v>
      </c>
      <c r="R23" s="89">
        <v>42</v>
      </c>
      <c r="S23" s="35">
        <f>(SUM(G23:M23)*1.43+(N23*0+O23*2.5+P23*5+Q23*7.5+R23*10)/$F23)/2</f>
        <v>9.3978571428571431</v>
      </c>
      <c r="T23" s="88">
        <v>1</v>
      </c>
      <c r="U23" s="69">
        <v>1</v>
      </c>
      <c r="V23" s="69">
        <v>1</v>
      </c>
      <c r="W23" s="69">
        <v>1</v>
      </c>
      <c r="X23" s="69">
        <v>1</v>
      </c>
      <c r="Y23" s="69">
        <v>1</v>
      </c>
      <c r="Z23" s="69">
        <v>1</v>
      </c>
      <c r="AA23" s="69">
        <v>1</v>
      </c>
      <c r="AB23" s="69">
        <v>1</v>
      </c>
      <c r="AC23" s="89">
        <v>1</v>
      </c>
      <c r="AD23" s="88"/>
      <c r="AE23" s="69"/>
      <c r="AF23" s="69">
        <v>11</v>
      </c>
      <c r="AG23" s="69">
        <v>16</v>
      </c>
      <c r="AH23" s="90">
        <v>43</v>
      </c>
      <c r="AI23" s="35">
        <f>(SUM(T23:AC23)*1+(AD23*0+AE23*2.5+AF23*5+AG23*7.5+AH23*10)/$F23)/2</f>
        <v>9.3214285714285712</v>
      </c>
      <c r="AJ23" s="88">
        <v>1</v>
      </c>
      <c r="AK23" s="69">
        <v>1</v>
      </c>
      <c r="AL23" s="69">
        <v>1</v>
      </c>
      <c r="AM23" s="89">
        <v>1</v>
      </c>
      <c r="AN23" s="88"/>
      <c r="AO23" s="69"/>
      <c r="AP23" s="69">
        <v>7</v>
      </c>
      <c r="AQ23" s="69">
        <v>11</v>
      </c>
      <c r="AR23" s="89">
        <v>52</v>
      </c>
      <c r="AS23" s="35">
        <f>(SUM(AJ23:AM23)*2.5+(AN23*0+AO23*2.5+AP23*5+AQ23*7.5+AR23*10)/$F23)/2</f>
        <v>9.5535714285714288</v>
      </c>
      <c r="AT23" s="88"/>
      <c r="AU23" s="69">
        <v>1</v>
      </c>
      <c r="AV23" s="69">
        <v>1</v>
      </c>
      <c r="AW23" s="89"/>
      <c r="AX23" s="88"/>
      <c r="AY23" s="69"/>
      <c r="AZ23" s="69">
        <v>9</v>
      </c>
      <c r="BA23" s="69">
        <v>43</v>
      </c>
      <c r="BB23" s="89">
        <v>18</v>
      </c>
      <c r="BC23" s="35">
        <f>(SUM(AT23:AW23)*2.5+(AX23*0+AY23*2.5+AZ23*5+BA23*7.5+BB23*10)/$F23)/2</f>
        <v>6.4107142857142856</v>
      </c>
      <c r="BD23" s="36">
        <f>(S23+AI23+AS23+BC23)/4</f>
        <v>8.6708928571428565</v>
      </c>
      <c r="BE23" s="88"/>
      <c r="BF23" s="69"/>
      <c r="BG23" s="69">
        <v>1</v>
      </c>
      <c r="BH23" s="69">
        <v>1</v>
      </c>
      <c r="BI23" s="69">
        <v>1</v>
      </c>
      <c r="BJ23" s="89">
        <v>1</v>
      </c>
      <c r="BK23" s="70"/>
      <c r="BL23" s="69"/>
      <c r="BM23" s="69">
        <v>6</v>
      </c>
      <c r="BN23" s="69">
        <v>23</v>
      </c>
      <c r="BO23" s="90">
        <v>41</v>
      </c>
      <c r="BP23" s="35">
        <f>(SUM(BE23:BJ23)*1.67+(BK23*0+BL23*2.5+BM23*5+BN23*7.5+BO23*10)/$F23)/2</f>
        <v>7.7149999999999999</v>
      </c>
      <c r="BQ23" s="88"/>
      <c r="BR23" s="69"/>
      <c r="BS23" s="89"/>
      <c r="BT23" s="70">
        <v>11</v>
      </c>
      <c r="BU23" s="69">
        <v>35</v>
      </c>
      <c r="BV23" s="69">
        <v>13</v>
      </c>
      <c r="BW23" s="69">
        <v>11</v>
      </c>
      <c r="BX23" s="90">
        <v>61</v>
      </c>
      <c r="BY23" s="90">
        <v>9</v>
      </c>
      <c r="BZ23" s="35">
        <f>(SUM(BQ23:BS23)*3.33+(BT23*0+BU23*0+BV23*2.5+BW23*5+BX23*7.5+BY23*10)/$F23)/2</f>
        <v>4.5357142857142856</v>
      </c>
      <c r="CA23" s="88">
        <v>1</v>
      </c>
      <c r="CB23" s="69"/>
      <c r="CC23" s="69">
        <v>1</v>
      </c>
      <c r="CD23" s="89"/>
      <c r="CE23" s="91"/>
      <c r="CF23" s="69"/>
      <c r="CG23" s="69">
        <v>1</v>
      </c>
      <c r="CH23" s="70">
        <v>10</v>
      </c>
      <c r="CI23" s="69">
        <v>59</v>
      </c>
      <c r="CJ23" s="35">
        <f>(SUM(CA23:CD23)*2.5+(CE23*0+CF23*2.5+CG23*5+CH23*7.5+CI23*10)/$F23)/2</f>
        <v>7.2857142857142856</v>
      </c>
      <c r="CK23" s="88">
        <v>1</v>
      </c>
      <c r="CL23" s="69"/>
      <c r="CM23" s="69"/>
      <c r="CN23" s="90">
        <v>1</v>
      </c>
      <c r="CO23" s="90"/>
      <c r="CP23" s="90"/>
      <c r="CQ23" s="89">
        <v>1</v>
      </c>
      <c r="CR23" s="70"/>
      <c r="CS23" s="69"/>
      <c r="CT23" s="69">
        <v>11</v>
      </c>
      <c r="CU23" s="69">
        <v>12</v>
      </c>
      <c r="CV23" s="69">
        <v>47</v>
      </c>
      <c r="CW23" s="35">
        <f>(SUM(CK23:CQ23)*1.43+(CR23*0+CS23*2.5+CT23*5+CU23*7.5+CV23*10)/$F23)/2</f>
        <v>6.5378571428571437</v>
      </c>
      <c r="CX23" s="88">
        <v>1</v>
      </c>
      <c r="CY23" s="69">
        <v>1</v>
      </c>
      <c r="CZ23" s="89">
        <v>1</v>
      </c>
      <c r="DA23" s="70"/>
      <c r="DB23" s="69"/>
      <c r="DC23" s="69">
        <v>1</v>
      </c>
      <c r="DD23" s="69"/>
      <c r="DE23" s="69">
        <v>9</v>
      </c>
      <c r="DF23" s="69">
        <v>60</v>
      </c>
      <c r="DG23" s="35">
        <f>(SUM(CX23:CZ23)*3.33+(DA23*0+DB23*0+DC23*2.5+DD23*5+DE23*7.5+DF23*10)/$F23)/2</f>
        <v>9.7807142857142857</v>
      </c>
      <c r="DH23" s="88"/>
      <c r="DI23" s="69"/>
      <c r="DJ23" s="69"/>
      <c r="DK23" s="89"/>
      <c r="DL23" s="70">
        <v>45</v>
      </c>
      <c r="DM23" s="69">
        <v>1</v>
      </c>
      <c r="DN23" s="69">
        <v>17</v>
      </c>
      <c r="DO23" s="69">
        <v>2</v>
      </c>
      <c r="DP23" s="69">
        <v>5</v>
      </c>
      <c r="DQ23" s="35">
        <f>(SUM(DH23:DK23)*3.33+(DL23*0+DM23*2.5+DN23*5+DO23*7.5+DP23*10)/$F23)/2</f>
        <v>1.0892857142857142</v>
      </c>
      <c r="DR23" s="88">
        <v>1</v>
      </c>
      <c r="DS23" s="69"/>
      <c r="DT23" s="69"/>
      <c r="DU23" s="69"/>
      <c r="DV23" s="69"/>
      <c r="DW23" s="69"/>
      <c r="DX23" s="69"/>
      <c r="DY23" s="89"/>
      <c r="DZ23" s="70">
        <v>5</v>
      </c>
      <c r="EA23" s="69">
        <v>2</v>
      </c>
      <c r="EB23" s="69">
        <v>13</v>
      </c>
      <c r="EC23" s="69">
        <v>41</v>
      </c>
      <c r="ED23" s="69">
        <v>9</v>
      </c>
      <c r="EE23" s="35">
        <f>(SUM(DR23:DY23)*1.25+(DZ23*0+EA23*2.5+EB23*5+EC23*7.5+ED23*10)/$F23)/2</f>
        <v>3.9642857142857144</v>
      </c>
      <c r="EF23" s="36">
        <f>(CW23+DG23+DQ23+EE23+CJ23+BZ23+BP23)/7</f>
        <v>5.8440816326530625</v>
      </c>
      <c r="EG23" s="88">
        <v>1</v>
      </c>
      <c r="EH23" s="69">
        <v>12</v>
      </c>
      <c r="EI23" s="69">
        <v>57</v>
      </c>
      <c r="EJ23" s="89"/>
      <c r="EK23" s="48">
        <f>(EG23*0+EH23*5+EI23*7.5+EJ23*10)/$F23</f>
        <v>6.9642857142857144</v>
      </c>
      <c r="EL23" s="62">
        <f>SUM(EG23:EJ23)/$F23</f>
        <v>1</v>
      </c>
      <c r="EM23" s="70"/>
      <c r="EN23" s="69">
        <v>3</v>
      </c>
      <c r="EO23" s="69">
        <v>3</v>
      </c>
      <c r="EP23" s="69">
        <v>64</v>
      </c>
      <c r="EQ23" s="37">
        <f>(EM23*0+EN23*5+EO23*7.5+EP23*10)/$F23</f>
        <v>9.6785714285714288</v>
      </c>
      <c r="ER23" s="50">
        <f>SUM(EM23:EP23)/$F23</f>
        <v>1</v>
      </c>
      <c r="ES23" s="51">
        <f>(EK23+EQ23)/2</f>
        <v>8.3214285714285712</v>
      </c>
      <c r="ET23" s="52">
        <v>1</v>
      </c>
      <c r="EU23" s="70"/>
      <c r="EV23" s="69">
        <v>6</v>
      </c>
      <c r="EW23" s="69">
        <v>13</v>
      </c>
      <c r="EX23" s="90">
        <v>51</v>
      </c>
      <c r="EY23" s="53">
        <f>(EU23*0+EV23*5+EW23*7.5+EX23*10)/$F23</f>
        <v>9.1071428571428577</v>
      </c>
      <c r="EZ23" s="54">
        <f>SUM(EV23:EX23)/$F23</f>
        <v>1</v>
      </c>
      <c r="FA23" s="70"/>
      <c r="FB23" s="69">
        <v>2</v>
      </c>
      <c r="FC23" s="69">
        <v>7</v>
      </c>
      <c r="FD23" s="69">
        <v>61</v>
      </c>
      <c r="FE23" s="55">
        <f>(FA23*0+FB23*5+FC23*7.5+FD23*10)/$F23</f>
        <v>9.6071428571428577</v>
      </c>
      <c r="FF23" s="56">
        <f>SUM(FB23:FD23)/$F23</f>
        <v>1</v>
      </c>
      <c r="FG23" s="70"/>
      <c r="FH23" s="69">
        <v>4</v>
      </c>
      <c r="FI23" s="69">
        <v>3</v>
      </c>
      <c r="FJ23" s="69">
        <v>63</v>
      </c>
      <c r="FK23" s="37">
        <f>(FG23*0+FH23*5+FI23*7.5+FJ23*10)/$F23</f>
        <v>9.6071428571428577</v>
      </c>
      <c r="FL23" s="57">
        <f>SUM(FH23:FJ23)/$F23</f>
        <v>1</v>
      </c>
      <c r="FM23" s="58">
        <f>(EY23+FE23+FK23)/3</f>
        <v>9.4404761904761916</v>
      </c>
      <c r="FN23" s="59">
        <v>1</v>
      </c>
    </row>
    <row r="24" spans="1:170" ht="59.25" customHeight="1">
      <c r="A24" s="86">
        <v>13</v>
      </c>
      <c r="B24" s="85">
        <v>13</v>
      </c>
      <c r="C24" s="149" t="s">
        <v>146</v>
      </c>
      <c r="D24" s="149"/>
      <c r="E24" s="86">
        <v>330</v>
      </c>
      <c r="F24" s="87">
        <v>60</v>
      </c>
      <c r="G24" s="88">
        <v>1</v>
      </c>
      <c r="H24" s="69">
        <v>1</v>
      </c>
      <c r="I24" s="69">
        <v>1</v>
      </c>
      <c r="J24" s="69">
        <v>1</v>
      </c>
      <c r="K24" s="69">
        <v>1</v>
      </c>
      <c r="L24" s="69">
        <v>1</v>
      </c>
      <c r="M24" s="89">
        <v>1</v>
      </c>
      <c r="N24" s="88"/>
      <c r="O24" s="69"/>
      <c r="P24" s="69">
        <v>3</v>
      </c>
      <c r="Q24" s="69">
        <v>20</v>
      </c>
      <c r="R24" s="89">
        <v>37</v>
      </c>
      <c r="S24" s="35">
        <f>(SUM(G24:M24)*1.43+(N24*0+O24*2.5+P24*5+Q24*7.5+R24*10)/$F24)/2</f>
        <v>9.4633333333333329</v>
      </c>
      <c r="T24" s="88">
        <v>1</v>
      </c>
      <c r="U24" s="69">
        <v>1</v>
      </c>
      <c r="V24" s="69">
        <v>1</v>
      </c>
      <c r="W24" s="69">
        <v>1</v>
      </c>
      <c r="X24" s="69"/>
      <c r="Y24" s="69"/>
      <c r="Z24" s="69"/>
      <c r="AA24" s="69"/>
      <c r="AB24" s="69"/>
      <c r="AC24" s="89"/>
      <c r="AD24" s="88"/>
      <c r="AE24" s="69"/>
      <c r="AF24" s="69">
        <v>10</v>
      </c>
      <c r="AG24" s="69">
        <v>50</v>
      </c>
      <c r="AH24" s="90"/>
      <c r="AI24" s="35">
        <f>(SUM(T24:AC24)*1+(AD24*0+AE24*2.5+AF24*5+AG24*7.5+AH24*10)/$F24)/2</f>
        <v>5.5416666666666661</v>
      </c>
      <c r="AJ24" s="88">
        <v>1</v>
      </c>
      <c r="AK24" s="69">
        <v>1</v>
      </c>
      <c r="AL24" s="69">
        <v>1</v>
      </c>
      <c r="AM24" s="89"/>
      <c r="AN24" s="88"/>
      <c r="AO24" s="69"/>
      <c r="AP24" s="69">
        <v>8</v>
      </c>
      <c r="AQ24" s="69">
        <v>47</v>
      </c>
      <c r="AR24" s="89">
        <v>5</v>
      </c>
      <c r="AS24" s="35">
        <f>(SUM(AJ24:AM24)*2.5+(AN24*0+AO24*2.5+AP24*5+AQ24*7.5+AR24*10)/$F24)/2</f>
        <v>7.4375</v>
      </c>
      <c r="AT24" s="88">
        <v>1</v>
      </c>
      <c r="AU24" s="69">
        <v>1</v>
      </c>
      <c r="AV24" s="69"/>
      <c r="AW24" s="89"/>
      <c r="AX24" s="88"/>
      <c r="AY24" s="69"/>
      <c r="AZ24" s="69">
        <v>2</v>
      </c>
      <c r="BA24" s="69">
        <v>48</v>
      </c>
      <c r="BB24" s="89">
        <v>10</v>
      </c>
      <c r="BC24" s="35">
        <f>(SUM(AT24:AW24)*2.5+(AX24*0+AY24*2.5+AZ24*5+BA24*7.5+BB24*10)/$F24)/2</f>
        <v>6.4166666666666661</v>
      </c>
      <c r="BD24" s="36">
        <f>(S24+AI24+AS24+BC24)/4</f>
        <v>7.2147916666666667</v>
      </c>
      <c r="BE24" s="88"/>
      <c r="BF24" s="69"/>
      <c r="BG24" s="69">
        <v>1</v>
      </c>
      <c r="BH24" s="69"/>
      <c r="BI24" s="69"/>
      <c r="BJ24" s="89"/>
      <c r="BK24" s="70"/>
      <c r="BL24" s="92"/>
      <c r="BM24" s="69">
        <v>1</v>
      </c>
      <c r="BN24" s="69">
        <v>20</v>
      </c>
      <c r="BO24" s="69">
        <v>40</v>
      </c>
      <c r="BP24" s="35">
        <f>(SUM(BE24:BJ24)*1.67+(BK24*0+BL24*2.5+BM24*5+BN24*7.5+BO24*10)/$F24)/2</f>
        <v>5.46</v>
      </c>
      <c r="BQ24" s="88">
        <v>1</v>
      </c>
      <c r="BR24" s="69"/>
      <c r="BS24" s="89"/>
      <c r="BT24" s="70"/>
      <c r="BU24" s="69"/>
      <c r="BV24" s="69">
        <v>45</v>
      </c>
      <c r="BW24" s="69">
        <v>15</v>
      </c>
      <c r="BX24" s="90"/>
      <c r="BY24" s="90"/>
      <c r="BZ24" s="35">
        <f>(SUM(BQ24:BS24)*3.33+(BT24*0+BU24*0+BV24*2.5+BW24*5+BX24*7.5+BY24*10)/$F24)/2</f>
        <v>3.2275</v>
      </c>
      <c r="CA24" s="88">
        <v>1</v>
      </c>
      <c r="CB24" s="69"/>
      <c r="CC24" s="69"/>
      <c r="CD24" s="89"/>
      <c r="CE24" s="91"/>
      <c r="CF24" s="69"/>
      <c r="CG24" s="69"/>
      <c r="CH24" s="70"/>
      <c r="CI24" s="69">
        <v>60</v>
      </c>
      <c r="CJ24" s="35">
        <f>(SUM(CA24:CD24)*2.5+(CE24*0+CF24*2.5+CG24*5+CH24*7.5+CI24*10)/$F24)/2</f>
        <v>6.25</v>
      </c>
      <c r="CK24" s="88"/>
      <c r="CL24" s="69"/>
      <c r="CM24" s="69"/>
      <c r="CN24" s="90"/>
      <c r="CO24" s="90"/>
      <c r="CP24" s="90"/>
      <c r="CQ24" s="89">
        <v>1</v>
      </c>
      <c r="CR24" s="70"/>
      <c r="CS24" s="69"/>
      <c r="CT24" s="69"/>
      <c r="CU24" s="69"/>
      <c r="CV24" s="69">
        <v>60</v>
      </c>
      <c r="CW24" s="35">
        <f>(SUM(CK24:CQ24)*1.43+(CR24*0+CS24*2.5+CT24*5+CU24*7.5+CV24*10)/$F24)/2</f>
        <v>5.7149999999999999</v>
      </c>
      <c r="CX24" s="88">
        <v>1</v>
      </c>
      <c r="CY24" s="69">
        <v>1</v>
      </c>
      <c r="CZ24" s="89">
        <v>1</v>
      </c>
      <c r="DA24" s="70"/>
      <c r="DB24" s="69"/>
      <c r="DC24" s="69"/>
      <c r="DD24" s="69"/>
      <c r="DE24" s="69"/>
      <c r="DF24" s="69">
        <v>60</v>
      </c>
      <c r="DG24" s="35">
        <f>(SUM(CX24:CZ24)*3.33+(DA24*0+DB24*0+DC24*2.5+DD24*5+DE24*7.5+DF24*10)/$F24)/2</f>
        <v>9.995000000000001</v>
      </c>
      <c r="DH24" s="88">
        <v>1</v>
      </c>
      <c r="DI24" s="69"/>
      <c r="DJ24" s="69"/>
      <c r="DK24" s="89"/>
      <c r="DL24" s="70"/>
      <c r="DM24" s="69"/>
      <c r="DN24" s="69"/>
      <c r="DO24" s="69">
        <v>55</v>
      </c>
      <c r="DP24" s="69">
        <v>5</v>
      </c>
      <c r="DQ24" s="35">
        <f>(SUM(DH24:DK24)*3.33+(DL24*0+DM24*2.5+DN24*5+DO24*7.5+DP24*10)/$F24)/2</f>
        <v>5.519166666666667</v>
      </c>
      <c r="DR24" s="88"/>
      <c r="DS24" s="69"/>
      <c r="DT24" s="69"/>
      <c r="DU24" s="69"/>
      <c r="DV24" s="69"/>
      <c r="DW24" s="69"/>
      <c r="DX24" s="69">
        <v>1</v>
      </c>
      <c r="DY24" s="89"/>
      <c r="DZ24" s="70"/>
      <c r="EA24" s="69"/>
      <c r="EB24" s="69"/>
      <c r="EC24" s="69">
        <v>60</v>
      </c>
      <c r="ED24" s="69"/>
      <c r="EE24" s="35">
        <f>(SUM(DR24:DY24)*1.25+(DZ24*0+EA24*2.5+EB24*5+EC24*7.5+ED24*10)/$F24)/2</f>
        <v>4.375</v>
      </c>
      <c r="EF24" s="36">
        <f>(CW24+DG24+DQ24+EE24+CJ24+BZ24+BP24)/7</f>
        <v>5.791666666666667</v>
      </c>
      <c r="EG24" s="88"/>
      <c r="EH24" s="69"/>
      <c r="EI24" s="69">
        <v>1</v>
      </c>
      <c r="EJ24" s="89">
        <v>59</v>
      </c>
      <c r="EK24" s="48">
        <f>(EG24*0+EH24*5+EI24*7.5+EJ24*10)/$F24</f>
        <v>9.9583333333333339</v>
      </c>
      <c r="EL24" s="62">
        <f>SUM(EG24:EJ24)/$F24</f>
        <v>1</v>
      </c>
      <c r="EM24" s="70"/>
      <c r="EN24" s="69"/>
      <c r="EO24" s="69"/>
      <c r="EP24" s="69">
        <v>60</v>
      </c>
      <c r="EQ24" s="37">
        <f>(EM24*0+EN24*5+EO24*7.5+EP24*10)/$F24</f>
        <v>10</v>
      </c>
      <c r="ER24" s="50">
        <f>SUM(EM24:EP24)/$F24</f>
        <v>1</v>
      </c>
      <c r="ES24" s="51">
        <f>(EK24+EQ24)/2</f>
        <v>9.9791666666666679</v>
      </c>
      <c r="ET24" s="52">
        <f>(SUM(EH24:EJ24)+SUM(EN24:EP24))/($F24*2)</f>
        <v>1</v>
      </c>
      <c r="EU24" s="70"/>
      <c r="EV24" s="69"/>
      <c r="EW24" s="69">
        <v>50</v>
      </c>
      <c r="EX24" s="90">
        <v>10</v>
      </c>
      <c r="EY24" s="53">
        <f>(EU24*0+EV24*5+EW24*7.5+EX24*10)/$F24</f>
        <v>7.916666666666667</v>
      </c>
      <c r="EZ24" s="54">
        <f>SUM(EV24:EX24)/$F24</f>
        <v>1</v>
      </c>
      <c r="FA24" s="70">
        <v>0</v>
      </c>
      <c r="FB24" s="69">
        <v>0</v>
      </c>
      <c r="FC24" s="69">
        <v>4</v>
      </c>
      <c r="FD24" s="69">
        <v>56</v>
      </c>
      <c r="FE24" s="55">
        <f>(FA24*0+FB24*5+FC24*7.5+FD24*10)/$F24</f>
        <v>9.8333333333333339</v>
      </c>
      <c r="FF24" s="56">
        <f>SUM(FB24:FD24)/$F24</f>
        <v>1</v>
      </c>
      <c r="FG24" s="70">
        <v>0</v>
      </c>
      <c r="FH24" s="69">
        <v>0</v>
      </c>
      <c r="FI24" s="69">
        <v>15</v>
      </c>
      <c r="FJ24" s="69">
        <v>45</v>
      </c>
      <c r="FK24" s="37">
        <f>(FG24*0+FH24*5+FI24*7.5+FJ24*10)/$F24</f>
        <v>9.375</v>
      </c>
      <c r="FL24" s="57">
        <f>SUM(FH24:FJ24)/$F24</f>
        <v>1</v>
      </c>
      <c r="FM24" s="58">
        <f>(EY24+FE24+FK24)/3</f>
        <v>9.0416666666666661</v>
      </c>
      <c r="FN24" s="59">
        <v>1</v>
      </c>
    </row>
    <row r="25" spans="1:170" ht="55.5" customHeight="1">
      <c r="A25" s="86">
        <v>14</v>
      </c>
      <c r="B25" s="85">
        <v>14</v>
      </c>
      <c r="C25" s="149" t="s">
        <v>147</v>
      </c>
      <c r="D25" s="149"/>
      <c r="E25" s="86">
        <v>360</v>
      </c>
      <c r="F25" s="87">
        <v>76</v>
      </c>
      <c r="G25" s="88">
        <v>1</v>
      </c>
      <c r="H25" s="69">
        <v>1</v>
      </c>
      <c r="I25" s="69">
        <v>1</v>
      </c>
      <c r="J25" s="69">
        <v>1</v>
      </c>
      <c r="K25" s="69">
        <v>1</v>
      </c>
      <c r="L25" s="69">
        <v>1</v>
      </c>
      <c r="M25" s="89">
        <v>1</v>
      </c>
      <c r="N25" s="88"/>
      <c r="O25" s="69"/>
      <c r="P25" s="69"/>
      <c r="Q25" s="69">
        <v>7</v>
      </c>
      <c r="R25" s="89">
        <v>69</v>
      </c>
      <c r="S25" s="35">
        <f>(SUM(G25:M25)*1.43+(N25*0+O25*2.5+P25*5+Q25*7.5+R25*10)/$F25)/2</f>
        <v>9.8898684210526326</v>
      </c>
      <c r="T25" s="88">
        <v>1</v>
      </c>
      <c r="U25" s="69">
        <v>1</v>
      </c>
      <c r="V25" s="69">
        <v>1</v>
      </c>
      <c r="W25" s="69">
        <v>1</v>
      </c>
      <c r="X25" s="69">
        <v>1</v>
      </c>
      <c r="Y25" s="69">
        <v>1</v>
      </c>
      <c r="Z25" s="69">
        <v>1</v>
      </c>
      <c r="AA25" s="69">
        <v>1</v>
      </c>
      <c r="AB25" s="69">
        <v>1</v>
      </c>
      <c r="AC25" s="89">
        <v>1</v>
      </c>
      <c r="AD25" s="88"/>
      <c r="AE25" s="69"/>
      <c r="AF25" s="69"/>
      <c r="AG25" s="69">
        <v>20</v>
      </c>
      <c r="AH25" s="90">
        <v>56</v>
      </c>
      <c r="AI25" s="35">
        <f>(SUM(T25:AC25)*1+(AD25*0+AE25*2.5+AF25*5+AG25*7.5+AH25*10)/$F25)/2</f>
        <v>9.6710526315789487</v>
      </c>
      <c r="AJ25" s="88">
        <v>1</v>
      </c>
      <c r="AK25" s="69">
        <v>1</v>
      </c>
      <c r="AL25" s="69">
        <v>1</v>
      </c>
      <c r="AM25" s="89">
        <v>1</v>
      </c>
      <c r="AN25" s="88"/>
      <c r="AO25" s="69"/>
      <c r="AP25" s="69">
        <v>21</v>
      </c>
      <c r="AQ25" s="69">
        <v>20</v>
      </c>
      <c r="AR25" s="89">
        <v>35</v>
      </c>
      <c r="AS25" s="35">
        <f>(SUM(AJ25:AM25)*2.5+(AN25*0+AO25*2.5+AP25*5+AQ25*7.5+AR25*10)/$F25)/2</f>
        <v>8.9802631578947363</v>
      </c>
      <c r="AT25" s="88">
        <v>1</v>
      </c>
      <c r="AU25" s="88">
        <v>1</v>
      </c>
      <c r="AV25" s="88">
        <v>1</v>
      </c>
      <c r="AW25" s="75"/>
      <c r="AX25" s="88"/>
      <c r="AY25" s="69"/>
      <c r="AZ25" s="69">
        <v>2</v>
      </c>
      <c r="BA25" s="69">
        <v>39</v>
      </c>
      <c r="BB25" s="89">
        <v>35</v>
      </c>
      <c r="BC25" s="35">
        <f>(SUM(AT25:AW25)*2.5+(AX25*0+AY25*2.5+AZ25*5+BA25*7.5+BB25*10)/$F25)/2</f>
        <v>8.0427631578947363</v>
      </c>
      <c r="BD25" s="36">
        <f>(S25+AI25+AS25+BC25)/4</f>
        <v>9.1459868421052626</v>
      </c>
      <c r="BE25" s="88"/>
      <c r="BF25" s="69"/>
      <c r="BG25" s="88">
        <v>1</v>
      </c>
      <c r="BH25" s="69"/>
      <c r="BI25" s="69"/>
      <c r="BJ25" s="88">
        <v>1</v>
      </c>
      <c r="BK25" s="70"/>
      <c r="BL25" s="69">
        <v>1</v>
      </c>
      <c r="BM25" s="69">
        <v>8</v>
      </c>
      <c r="BN25" s="69">
        <v>26</v>
      </c>
      <c r="BO25" s="90">
        <v>41</v>
      </c>
      <c r="BP25" s="35">
        <f>(SUM(BE25:BJ25)*1.67+(BK25*0+BL25*2.5+BM25*5+BN25*7.5+BO25*10)/$F25)/2</f>
        <v>5.9298684210526318</v>
      </c>
      <c r="BQ25" s="88">
        <v>1</v>
      </c>
      <c r="BR25" s="69"/>
      <c r="BS25" s="89"/>
      <c r="BT25" s="70">
        <v>2</v>
      </c>
      <c r="BU25" s="69">
        <v>8</v>
      </c>
      <c r="BV25" s="69">
        <v>25</v>
      </c>
      <c r="BW25" s="69">
        <v>41</v>
      </c>
      <c r="BX25" s="90">
        <v>71</v>
      </c>
      <c r="BY25" s="90">
        <v>3</v>
      </c>
      <c r="BZ25" s="35">
        <f>(SUM(BQ25:BS25)*3.33+(BT25*0+BU25*0+BV25*2.5+BW25*5+BX25*7.5+BY25*10)/$F25)/2</f>
        <v>7.1255263157894735</v>
      </c>
      <c r="CA25" s="88">
        <v>1</v>
      </c>
      <c r="CB25" s="88">
        <v>1</v>
      </c>
      <c r="CC25" s="88">
        <v>1</v>
      </c>
      <c r="CD25" s="75"/>
      <c r="CE25" s="75"/>
      <c r="CF25" s="69"/>
      <c r="CG25" s="69">
        <v>2</v>
      </c>
      <c r="CH25" s="70">
        <v>15</v>
      </c>
      <c r="CI25" s="69">
        <v>59</v>
      </c>
      <c r="CJ25" s="35">
        <f>(SUM(CA25:CD25)*2.5+(CE25*0+CF25*2.5+CG25*5+CH25*7.5+CI25*10)/$F25)/2</f>
        <v>8.4375</v>
      </c>
      <c r="CK25" s="88"/>
      <c r="CL25" s="69"/>
      <c r="CM25" s="69"/>
      <c r="CN25" s="90">
        <v>1</v>
      </c>
      <c r="CO25" s="90"/>
      <c r="CP25" s="90"/>
      <c r="CQ25" s="89">
        <v>1</v>
      </c>
      <c r="CR25" s="70"/>
      <c r="CS25" s="69"/>
      <c r="CT25" s="69">
        <v>5</v>
      </c>
      <c r="CU25" s="69">
        <v>13</v>
      </c>
      <c r="CV25" s="69">
        <v>58</v>
      </c>
      <c r="CW25" s="35">
        <f>(SUM(CK25:CQ25)*1.43+(CR25*0+CS25*2.5+CT25*5+CU25*7.5+CV25*10)/$F25)/2</f>
        <v>6.0517105263157891</v>
      </c>
      <c r="CX25" s="90">
        <v>1</v>
      </c>
      <c r="CY25" s="90">
        <v>1</v>
      </c>
      <c r="CZ25" s="90">
        <v>1</v>
      </c>
      <c r="DA25" s="70"/>
      <c r="DB25" s="69"/>
      <c r="DC25" s="69"/>
      <c r="DD25" s="69">
        <v>1</v>
      </c>
      <c r="DE25" s="69">
        <v>11</v>
      </c>
      <c r="DF25" s="69">
        <v>64</v>
      </c>
      <c r="DG25" s="35">
        <f>(SUM(CX25:CZ25)*3.33+(DA25*0+DB25*0+DC25*2.5+DD25*5+DE25*7.5+DF25*10)/$F25)/2</f>
        <v>9.781184210526316</v>
      </c>
      <c r="DH25" s="88"/>
      <c r="DI25" s="69"/>
      <c r="DJ25" s="69"/>
      <c r="DK25" s="89">
        <v>1</v>
      </c>
      <c r="DL25" s="70"/>
      <c r="DM25" s="69"/>
      <c r="DN25" s="69">
        <v>28</v>
      </c>
      <c r="DO25" s="69">
        <v>32</v>
      </c>
      <c r="DP25" s="69">
        <v>16</v>
      </c>
      <c r="DQ25" s="35">
        <f>(SUM(DH25:DK25)*3.33+(DL25*0+DM25*2.5+DN25*5+DO25*7.5+DP25*10)/$F25)/2</f>
        <v>5.2176315789473691</v>
      </c>
      <c r="DR25" s="90">
        <v>1</v>
      </c>
      <c r="DS25" s="69"/>
      <c r="DT25" s="69"/>
      <c r="DU25" s="69"/>
      <c r="DV25" s="69"/>
      <c r="DW25" s="90">
        <v>1</v>
      </c>
      <c r="DX25" s="90">
        <v>1</v>
      </c>
      <c r="DY25" s="89">
        <v>1</v>
      </c>
      <c r="DZ25" s="70"/>
      <c r="EA25" s="69"/>
      <c r="EB25" s="69">
        <v>10</v>
      </c>
      <c r="EC25" s="69">
        <v>38</v>
      </c>
      <c r="ED25" s="69">
        <v>28</v>
      </c>
      <c r="EE25" s="35">
        <f>(SUM(DR25:DY25)*1.25+(DZ25*0+EA25*2.5+EB25*5+EC25*7.5+ED25*10)/$F25)/2</f>
        <v>6.5460526315789478</v>
      </c>
      <c r="EF25" s="36">
        <f>(CW25+DG25+DQ25+EE25+CJ25+BZ25+BP25)/7</f>
        <v>7.0127819548872186</v>
      </c>
      <c r="EG25" s="88"/>
      <c r="EH25" s="69"/>
      <c r="EI25" s="69">
        <v>8</v>
      </c>
      <c r="EJ25" s="89">
        <v>68</v>
      </c>
      <c r="EK25" s="48">
        <f>(EG25*0+EH25*5+EI25*7.5+EJ25*10)/$F25</f>
        <v>9.7368421052631575</v>
      </c>
      <c r="EL25" s="62">
        <f>SUM(EG25:EJ25)/$F25</f>
        <v>1</v>
      </c>
      <c r="EM25" s="70"/>
      <c r="EN25" s="69">
        <v>1</v>
      </c>
      <c r="EO25" s="69">
        <v>5</v>
      </c>
      <c r="EP25" s="69">
        <v>70</v>
      </c>
      <c r="EQ25" s="37">
        <f>(EM25*0+EN25*5+EO25*7.5+EP25*10)/$F25</f>
        <v>9.7697368421052637</v>
      </c>
      <c r="ER25" s="50">
        <f>SUM(EM25:EP25)/$F25</f>
        <v>1</v>
      </c>
      <c r="ES25" s="51">
        <f>(EK25+EQ25)/2</f>
        <v>9.7532894736842106</v>
      </c>
      <c r="ET25" s="52">
        <f>(SUM(EH25:EJ25)+SUM(EN25:EP25))/($F25*2)</f>
        <v>1</v>
      </c>
      <c r="EU25" s="70"/>
      <c r="EV25" s="69">
        <v>3</v>
      </c>
      <c r="EW25" s="69">
        <v>17</v>
      </c>
      <c r="EX25" s="90">
        <v>56</v>
      </c>
      <c r="EY25" s="53">
        <f>(EU25*0+EV25*5+EW25*7.5+EX25*10)/$F25</f>
        <v>9.2434210526315788</v>
      </c>
      <c r="EZ25" s="54">
        <f>SUM(EV25:EX25)/$F25</f>
        <v>1</v>
      </c>
      <c r="FA25" s="70">
        <v>0</v>
      </c>
      <c r="FB25" s="69">
        <v>1</v>
      </c>
      <c r="FC25" s="69">
        <v>8</v>
      </c>
      <c r="FD25" s="69">
        <v>67</v>
      </c>
      <c r="FE25" s="55">
        <f>(FA25*0+FB25*5+FC25*7.5+FD25*10)/$F25</f>
        <v>9.6710526315789469</v>
      </c>
      <c r="FF25" s="56">
        <f>SUM(FB25:FD25)/$F25</f>
        <v>1</v>
      </c>
      <c r="FG25" s="70">
        <v>0</v>
      </c>
      <c r="FH25" s="69">
        <v>0</v>
      </c>
      <c r="FI25" s="69">
        <v>1</v>
      </c>
      <c r="FJ25" s="69">
        <v>75</v>
      </c>
      <c r="FK25" s="37">
        <f>(FG25*0+FH25*5+FI25*7.5+FJ25*10)/$F25</f>
        <v>9.9671052631578956</v>
      </c>
      <c r="FL25" s="57">
        <f>SUM(FH25:FJ25)/$F25</f>
        <v>1</v>
      </c>
      <c r="FM25" s="58">
        <f>(EY25+FE25+FK25)/3</f>
        <v>9.6271929824561422</v>
      </c>
      <c r="FN25" s="59">
        <v>1</v>
      </c>
    </row>
    <row r="26" spans="1:170" ht="52.5" customHeight="1">
      <c r="A26" s="86">
        <v>15</v>
      </c>
      <c r="B26" s="85">
        <v>15</v>
      </c>
      <c r="C26" s="149" t="s">
        <v>148</v>
      </c>
      <c r="D26" s="149"/>
      <c r="E26" s="86">
        <v>410</v>
      </c>
      <c r="F26" s="87">
        <v>85</v>
      </c>
      <c r="G26" s="88">
        <v>1</v>
      </c>
      <c r="H26" s="69">
        <v>1</v>
      </c>
      <c r="I26" s="69">
        <v>1</v>
      </c>
      <c r="J26" s="69">
        <v>1</v>
      </c>
      <c r="K26" s="69">
        <v>1</v>
      </c>
      <c r="L26" s="69">
        <v>1</v>
      </c>
      <c r="M26" s="89">
        <v>1</v>
      </c>
      <c r="N26" s="88"/>
      <c r="O26" s="69"/>
      <c r="P26" s="69"/>
      <c r="Q26" s="69"/>
      <c r="R26" s="89">
        <v>85</v>
      </c>
      <c r="S26" s="35">
        <f>(SUM(G26:M26)*1.43+(N26*0+O26*2.5+P26*5+Q26*7.5+R26*10)/$F26)/2</f>
        <v>10.004999999999999</v>
      </c>
      <c r="T26" s="88">
        <v>1</v>
      </c>
      <c r="U26" s="69">
        <v>1</v>
      </c>
      <c r="V26" s="69">
        <v>1</v>
      </c>
      <c r="W26" s="69">
        <v>1</v>
      </c>
      <c r="X26" s="69">
        <v>1</v>
      </c>
      <c r="Y26" s="69">
        <v>1</v>
      </c>
      <c r="Z26" s="69">
        <v>1</v>
      </c>
      <c r="AA26" s="69">
        <v>1</v>
      </c>
      <c r="AB26" s="69">
        <v>1</v>
      </c>
      <c r="AC26" s="89">
        <v>1</v>
      </c>
      <c r="AD26" s="88"/>
      <c r="AE26" s="69"/>
      <c r="AF26" s="69"/>
      <c r="AG26" s="69"/>
      <c r="AH26" s="90">
        <v>85</v>
      </c>
      <c r="AI26" s="35">
        <f>(SUM(T26:AC26)*1+(AD26*0+AE26*2.5+AF26*5+AG26*7.5+AH26*10)/$F26)/2</f>
        <v>10</v>
      </c>
      <c r="AJ26" s="88">
        <v>1</v>
      </c>
      <c r="AK26" s="69">
        <v>1</v>
      </c>
      <c r="AL26" s="69">
        <v>1</v>
      </c>
      <c r="AM26" s="89">
        <v>1</v>
      </c>
      <c r="AN26" s="88"/>
      <c r="AO26" s="69"/>
      <c r="AP26" s="69"/>
      <c r="AQ26" s="69"/>
      <c r="AR26" s="89">
        <v>85</v>
      </c>
      <c r="AS26" s="35">
        <f>(SUM(AJ26:AM26)*2.5+(AN26*0+AO26*2.5+AP26*5+AQ26*7.5+AR26*10)/$F26)/2</f>
        <v>10</v>
      </c>
      <c r="AT26" s="88">
        <v>1</v>
      </c>
      <c r="AU26" s="69">
        <v>1</v>
      </c>
      <c r="AV26" s="69">
        <v>1</v>
      </c>
      <c r="AW26" s="89"/>
      <c r="AX26" s="88"/>
      <c r="AY26" s="69"/>
      <c r="AZ26" s="69"/>
      <c r="BA26" s="69">
        <v>85</v>
      </c>
      <c r="BB26" s="89"/>
      <c r="BC26" s="35">
        <f>(SUM(AT26:AW26)*2.5+(AX26*0+AY26*2.5+AZ26*5+BA26*7.5+BB26*10)/$F26)/2</f>
        <v>7.5</v>
      </c>
      <c r="BD26" s="36">
        <f>(S26+AI26+AS26+BC26)/4</f>
        <v>9.3762499999999989</v>
      </c>
      <c r="BE26" s="88"/>
      <c r="BF26" s="69"/>
      <c r="BG26" s="69">
        <v>1</v>
      </c>
      <c r="BH26" s="69"/>
      <c r="BI26" s="69"/>
      <c r="BJ26" s="89">
        <v>1</v>
      </c>
      <c r="BK26" s="70"/>
      <c r="BL26" s="69"/>
      <c r="BM26" s="69"/>
      <c r="BN26" s="69">
        <v>85</v>
      </c>
      <c r="BO26" s="90"/>
      <c r="BP26" s="35">
        <f>(SUM(BE26:BJ26)*1.67+(BK26*0+BL26*2.5+BM26*5+BN26*7.5+BO26*10)/$F26)/2</f>
        <v>5.42</v>
      </c>
      <c r="BQ26" s="88">
        <v>1</v>
      </c>
      <c r="BR26" s="69"/>
      <c r="BS26" s="89"/>
      <c r="BT26" s="70"/>
      <c r="BU26" s="69"/>
      <c r="BV26" s="69">
        <v>3</v>
      </c>
      <c r="BW26" s="69">
        <v>82</v>
      </c>
      <c r="BX26" s="90">
        <v>21</v>
      </c>
      <c r="BY26" s="90">
        <v>64</v>
      </c>
      <c r="BZ26" s="35">
        <f>(SUM(BQ26:BS26)*3.33+(BT26*0+BU26*0+BV26*2.5+BW26*5+BX26*7.5+BY26*10)/$F26)/2</f>
        <v>8.8120588235294122</v>
      </c>
      <c r="CA26" s="88">
        <v>1</v>
      </c>
      <c r="CB26" s="69"/>
      <c r="CC26" s="69">
        <v>1</v>
      </c>
      <c r="CD26" s="89"/>
      <c r="CE26" s="91"/>
      <c r="CF26" s="69"/>
      <c r="CG26" s="69"/>
      <c r="CH26" s="70"/>
      <c r="CI26" s="69">
        <v>85</v>
      </c>
      <c r="CJ26" s="35">
        <f>(SUM(CA26:CD26)*2.5+(CE26*0+CF26*2.5+CG26*5+CH26*7.5+CI26*10)/$F26)/2</f>
        <v>7.5</v>
      </c>
      <c r="CK26" s="88"/>
      <c r="CL26" s="69"/>
      <c r="CM26" s="69"/>
      <c r="CN26" s="90">
        <v>1</v>
      </c>
      <c r="CO26" s="90"/>
      <c r="CP26" s="90"/>
      <c r="CQ26" s="89">
        <v>1</v>
      </c>
      <c r="CR26" s="70"/>
      <c r="CS26" s="69"/>
      <c r="CT26" s="69"/>
      <c r="CU26" s="69"/>
      <c r="CV26" s="69">
        <v>85</v>
      </c>
      <c r="CW26" s="35">
        <f>(SUM(CK26:CQ26)*1.43+(CR26*0+CS26*2.5+CT26*5+CU26*7.5+CV26*10)/$F26)/2</f>
        <v>6.43</v>
      </c>
      <c r="CX26" s="88">
        <v>1</v>
      </c>
      <c r="CY26" s="63">
        <v>1</v>
      </c>
      <c r="CZ26" s="64">
        <v>1</v>
      </c>
      <c r="DA26" s="70"/>
      <c r="DB26" s="69"/>
      <c r="DC26" s="69"/>
      <c r="DD26" s="69"/>
      <c r="DE26" s="69"/>
      <c r="DF26" s="69">
        <v>85</v>
      </c>
      <c r="DG26" s="35">
        <f>(SUM(CX26:CZ26)*3.33+(DA26*0+DB26*0+DC26*2.5+DD26*5+DE26*7.5+DF26*10)/$F26)/2</f>
        <v>9.995000000000001</v>
      </c>
      <c r="DH26" s="88">
        <v>1</v>
      </c>
      <c r="DI26" s="69"/>
      <c r="DJ26" s="69"/>
      <c r="DK26" s="89">
        <v>1</v>
      </c>
      <c r="DL26" s="70"/>
      <c r="DM26" s="69"/>
      <c r="DN26" s="69"/>
      <c r="DO26" s="69">
        <v>85</v>
      </c>
      <c r="DP26" s="69"/>
      <c r="DQ26" s="35">
        <f>(SUM(DH26:DK26)*3.33+(DL26*0+DM26*2.5+DN26*5+DO26*7.5+DP26*10)/$F26)/2</f>
        <v>7.08</v>
      </c>
      <c r="DR26" s="88">
        <v>1</v>
      </c>
      <c r="DS26" s="69"/>
      <c r="DT26" s="69"/>
      <c r="DU26" s="69"/>
      <c r="DV26" s="69"/>
      <c r="DW26" s="69">
        <v>1</v>
      </c>
      <c r="DX26" s="69"/>
      <c r="DY26" s="89">
        <v>1</v>
      </c>
      <c r="DZ26" s="70"/>
      <c r="EA26" s="69"/>
      <c r="EB26" s="69"/>
      <c r="EC26" s="69">
        <v>85</v>
      </c>
      <c r="ED26" s="69"/>
      <c r="EE26" s="35">
        <f>(SUM(DR26:DY26)*1.25+(DZ26*0+EA26*2.5+EB26*5+EC26*7.5+ED26*10)/$F26)/2</f>
        <v>5.625</v>
      </c>
      <c r="EF26" s="36">
        <f>(CW26+DG26+DQ26+EE26+CJ26+BZ26+BP26)/7</f>
        <v>7.2660084033613455</v>
      </c>
      <c r="EG26" s="88"/>
      <c r="EH26" s="69"/>
      <c r="EI26" s="69"/>
      <c r="EJ26" s="89">
        <v>85</v>
      </c>
      <c r="EK26" s="48">
        <f>(EG26*0+EH26*5+EI26*7.5+EJ26*10)/$F26</f>
        <v>10</v>
      </c>
      <c r="EL26" s="62">
        <f>SUM(EG26:EJ26)/$F26</f>
        <v>1</v>
      </c>
      <c r="EM26" s="70"/>
      <c r="EN26" s="69"/>
      <c r="EO26" s="69"/>
      <c r="EP26" s="69">
        <v>85</v>
      </c>
      <c r="EQ26" s="37">
        <f>(EM26*0+EN26*5+EO26*7.5+EP26*10)/$F26</f>
        <v>10</v>
      </c>
      <c r="ER26" s="50">
        <f>SUM(EM26:EP26)/$F26</f>
        <v>1</v>
      </c>
      <c r="ES26" s="51">
        <f>(EK26+EQ26)/2</f>
        <v>10</v>
      </c>
      <c r="ET26" s="52">
        <f>(SUM(EH26:EJ26)+SUM(EN26:EP26))/($F26*2)</f>
        <v>1</v>
      </c>
      <c r="EU26" s="70"/>
      <c r="EV26" s="69"/>
      <c r="EW26" s="69">
        <v>63</v>
      </c>
      <c r="EX26" s="90">
        <v>22</v>
      </c>
      <c r="EY26" s="53">
        <f>(EU26*0+EV26*5+EW26*7.5+EX26*10)/$F26</f>
        <v>8.1470588235294112</v>
      </c>
      <c r="EZ26" s="54">
        <f>SUM(EV26:EX26)/$F26</f>
        <v>1</v>
      </c>
      <c r="FA26" s="70">
        <v>0</v>
      </c>
      <c r="FB26" s="69">
        <v>0</v>
      </c>
      <c r="FC26" s="69">
        <v>0</v>
      </c>
      <c r="FD26" s="69">
        <v>85</v>
      </c>
      <c r="FE26" s="55">
        <f>(FA26*0+FB26*5+FC26*7.5+FD26*10)/$F26</f>
        <v>10</v>
      </c>
      <c r="FF26" s="56">
        <f>SUM(FB26:FD26)/$F26</f>
        <v>1</v>
      </c>
      <c r="FG26" s="70">
        <v>0</v>
      </c>
      <c r="FH26" s="69">
        <v>0</v>
      </c>
      <c r="FI26" s="69">
        <v>0</v>
      </c>
      <c r="FJ26" s="69">
        <v>85</v>
      </c>
      <c r="FK26" s="37">
        <f>(FG26*0+FH26*5+FI26*7.5+FJ26*10)/$F26</f>
        <v>10</v>
      </c>
      <c r="FL26" s="57">
        <f>SUM(FH26:FJ26)/$F26</f>
        <v>1</v>
      </c>
      <c r="FM26" s="58">
        <f>(EY26+FE26+FK26)/3</f>
        <v>9.382352941176471</v>
      </c>
      <c r="FN26" s="59">
        <v>1</v>
      </c>
    </row>
    <row r="27" spans="1:170" ht="51.75" customHeight="1">
      <c r="A27" s="86">
        <v>16</v>
      </c>
      <c r="B27" s="85">
        <v>16</v>
      </c>
      <c r="C27" s="149" t="s">
        <v>149</v>
      </c>
      <c r="D27" s="149"/>
      <c r="E27" s="86">
        <v>280</v>
      </c>
      <c r="F27" s="87">
        <v>56</v>
      </c>
      <c r="G27" s="88">
        <v>1</v>
      </c>
      <c r="H27" s="69">
        <v>1</v>
      </c>
      <c r="I27" s="69">
        <v>1</v>
      </c>
      <c r="J27" s="69">
        <v>1</v>
      </c>
      <c r="K27" s="69">
        <v>1</v>
      </c>
      <c r="L27" s="69">
        <v>1</v>
      </c>
      <c r="M27" s="89">
        <v>1</v>
      </c>
      <c r="N27" s="88"/>
      <c r="O27" s="69"/>
      <c r="P27" s="69">
        <v>2</v>
      </c>
      <c r="Q27" s="69">
        <v>11</v>
      </c>
      <c r="R27" s="89">
        <v>43</v>
      </c>
      <c r="S27" s="35">
        <f>(SUM(G27:M27)*1.43+(N27*0+O27*2.5+P27*5+Q27*7.5+R27*10)/$F27)/2</f>
        <v>9.670178571428572</v>
      </c>
      <c r="T27" s="88">
        <v>1</v>
      </c>
      <c r="U27" s="69">
        <v>1</v>
      </c>
      <c r="V27" s="69">
        <v>1</v>
      </c>
      <c r="W27" s="69">
        <v>1</v>
      </c>
      <c r="X27" s="69">
        <v>1</v>
      </c>
      <c r="Y27" s="69">
        <v>1</v>
      </c>
      <c r="Z27" s="69">
        <v>1</v>
      </c>
      <c r="AA27" s="69">
        <v>1</v>
      </c>
      <c r="AB27" s="69">
        <v>1</v>
      </c>
      <c r="AC27" s="89">
        <v>1</v>
      </c>
      <c r="AD27" s="88"/>
      <c r="AE27" s="69"/>
      <c r="AF27" s="69"/>
      <c r="AG27" s="69">
        <v>14</v>
      </c>
      <c r="AH27" s="90">
        <v>42</v>
      </c>
      <c r="AI27" s="35">
        <f>(SUM(T27:AC27)*1+(AD27*0+AE27*2.5+AF27*5+AG27*7.5+AH27*10)/$F27)/2</f>
        <v>9.6875</v>
      </c>
      <c r="AJ27" s="88">
        <v>1</v>
      </c>
      <c r="AK27" s="69">
        <v>1</v>
      </c>
      <c r="AL27" s="69">
        <v>1</v>
      </c>
      <c r="AM27" s="89">
        <v>1</v>
      </c>
      <c r="AN27" s="88"/>
      <c r="AO27" s="69"/>
      <c r="AP27" s="69">
        <v>6</v>
      </c>
      <c r="AQ27" s="69">
        <v>28</v>
      </c>
      <c r="AR27" s="89">
        <v>22</v>
      </c>
      <c r="AS27" s="35">
        <f>(SUM(AJ27:AM27)*2.5+(AN27*0+AO27*2.5+AP27*5+AQ27*7.5+AR27*10)/$F27)/2</f>
        <v>9.1071428571428577</v>
      </c>
      <c r="AT27" s="88"/>
      <c r="AU27" s="69"/>
      <c r="AV27" s="69"/>
      <c r="AW27" s="89"/>
      <c r="AX27" s="88"/>
      <c r="AY27" s="69"/>
      <c r="AZ27" s="69">
        <v>5</v>
      </c>
      <c r="BA27" s="69">
        <v>32</v>
      </c>
      <c r="BB27" s="89">
        <v>19</v>
      </c>
      <c r="BC27" s="35">
        <f>(SUM(AT27:AW27)*2.5+(AX27*0+AY27*2.5+AZ27*5+BA27*7.5+BB27*10)/$F27)/2</f>
        <v>4.0625</v>
      </c>
      <c r="BD27" s="36">
        <f>(S27+AI27+AS27+BC27)/4</f>
        <v>8.1318303571428565</v>
      </c>
      <c r="BE27" s="88"/>
      <c r="BF27" s="69"/>
      <c r="BG27" s="89">
        <v>1</v>
      </c>
      <c r="BH27" s="89">
        <v>1</v>
      </c>
      <c r="BI27" s="89">
        <v>1</v>
      </c>
      <c r="BJ27" s="89">
        <v>1</v>
      </c>
      <c r="BK27" s="70"/>
      <c r="BL27" s="69"/>
      <c r="BM27" s="69">
        <v>2</v>
      </c>
      <c r="BN27" s="69">
        <v>17</v>
      </c>
      <c r="BO27" s="90">
        <v>37</v>
      </c>
      <c r="BP27" s="35">
        <f>(SUM(BE27:BJ27)*1.67+(BK27*0+BL27*2.5+BM27*5+BN27*7.5+BO27*10)/$F27)/2</f>
        <v>7.8712499999999999</v>
      </c>
      <c r="BQ27" s="89">
        <v>1</v>
      </c>
      <c r="BR27" s="69"/>
      <c r="BS27" s="89"/>
      <c r="BT27" s="70">
        <v>2</v>
      </c>
      <c r="BU27" s="69">
        <v>8</v>
      </c>
      <c r="BV27" s="69">
        <v>24</v>
      </c>
      <c r="BW27" s="69">
        <v>18</v>
      </c>
      <c r="BX27" s="90">
        <v>25</v>
      </c>
      <c r="BY27" s="90">
        <v>14</v>
      </c>
      <c r="BZ27" s="35">
        <f>(SUM(BQ27:BS27)*3.33+(BT27*0+BU27*0+BV27*2.5+BW27*5+BX27*7.5+BY27*10)/$F27)/2</f>
        <v>5.9283928571428568</v>
      </c>
      <c r="CA27" s="89">
        <v>1</v>
      </c>
      <c r="CB27" s="89">
        <v>1</v>
      </c>
      <c r="CC27" s="69"/>
      <c r="CD27" s="89"/>
      <c r="CE27" s="91"/>
      <c r="CF27" s="69"/>
      <c r="CG27" s="69">
        <v>8</v>
      </c>
      <c r="CH27" s="70">
        <v>12</v>
      </c>
      <c r="CI27" s="69">
        <v>36</v>
      </c>
      <c r="CJ27" s="35">
        <f>(SUM(CA27:CD27)*2.5+(CE27*0+CF27*2.5+CG27*5+CH27*7.5+CI27*10)/$F27)/2</f>
        <v>6.875</v>
      </c>
      <c r="CK27" s="88"/>
      <c r="CL27" s="69"/>
      <c r="CM27" s="69"/>
      <c r="CN27" s="89">
        <v>1</v>
      </c>
      <c r="CO27" s="90"/>
      <c r="CP27" s="90"/>
      <c r="CQ27" s="89">
        <v>1</v>
      </c>
      <c r="CR27" s="70"/>
      <c r="CS27" s="69"/>
      <c r="CT27" s="69">
        <v>1</v>
      </c>
      <c r="CU27" s="69">
        <v>11</v>
      </c>
      <c r="CV27" s="69">
        <v>44</v>
      </c>
      <c r="CW27" s="35">
        <f>(SUM(CK27:CQ27)*1.43+(CR27*0+CS27*2.5+CT27*5+CU27*7.5+CV27*10)/$F27)/2</f>
        <v>6.1398214285714285</v>
      </c>
      <c r="CX27" s="89">
        <v>1</v>
      </c>
      <c r="CY27" s="89">
        <v>1</v>
      </c>
      <c r="CZ27" s="89">
        <v>1</v>
      </c>
      <c r="DA27" s="70"/>
      <c r="DB27" s="69"/>
      <c r="DC27" s="69"/>
      <c r="DD27" s="69"/>
      <c r="DE27" s="69">
        <v>12</v>
      </c>
      <c r="DF27" s="69">
        <v>44</v>
      </c>
      <c r="DG27" s="35">
        <f>(SUM(CX27:CZ27)*3.33+(DA27*0+DB27*0+DC27*2.5+DD27*5+DE27*7.5+DF27*10)/$F27)/2</f>
        <v>9.7271428571428569</v>
      </c>
      <c r="DH27" s="88"/>
      <c r="DI27" s="69"/>
      <c r="DJ27" s="69"/>
      <c r="DK27" s="89"/>
      <c r="DL27" s="70"/>
      <c r="DM27" s="69">
        <v>1</v>
      </c>
      <c r="DN27" s="69">
        <v>7</v>
      </c>
      <c r="DO27" s="69">
        <v>30</v>
      </c>
      <c r="DP27" s="69">
        <v>17</v>
      </c>
      <c r="DQ27" s="35">
        <f>(SUM(DH27:DK27)*3.33+(DL27*0+DM27*2.5+DN27*5+DO27*7.5+DP27*10)/$F27)/2</f>
        <v>3.8616071428571428</v>
      </c>
      <c r="DR27" s="89">
        <v>1</v>
      </c>
      <c r="DS27" s="69"/>
      <c r="DT27" s="69"/>
      <c r="DU27" s="69"/>
      <c r="DV27" s="69"/>
      <c r="DW27" s="69"/>
      <c r="DX27" s="69"/>
      <c r="DY27" s="89"/>
      <c r="DZ27" s="70"/>
      <c r="EA27" s="69"/>
      <c r="EB27" s="69"/>
      <c r="EC27" s="69"/>
      <c r="ED27" s="69"/>
      <c r="EE27" s="35">
        <f>(SUM(DR27:DY27)*1.25+(DZ27*0+EA27*2.5+EB27*5+EC27*7.5+ED27*10)/$F27)/2</f>
        <v>0.625</v>
      </c>
      <c r="EF27" s="36">
        <f>(CW27+DG27+DQ27+EE27+CJ27+BZ27+BP27)/7</f>
        <v>5.8611734693877553</v>
      </c>
      <c r="EG27" s="88"/>
      <c r="EH27" s="69"/>
      <c r="EI27" s="69">
        <v>4</v>
      </c>
      <c r="EJ27" s="89">
        <v>52</v>
      </c>
      <c r="EK27" s="48">
        <f>(EG27*0+EH27*5+EI27*7.5+EJ27*10)/$F27</f>
        <v>9.8214285714285712</v>
      </c>
      <c r="EL27" s="62">
        <f>SUM(EG27:EJ27)/$F27</f>
        <v>1</v>
      </c>
      <c r="EM27" s="70"/>
      <c r="EN27" s="69"/>
      <c r="EO27" s="69">
        <v>8</v>
      </c>
      <c r="EP27" s="69">
        <v>48</v>
      </c>
      <c r="EQ27" s="37">
        <f>(EM27*0+EN27*5+EO27*7.5+EP27*10)/$F27</f>
        <v>9.6428571428571423</v>
      </c>
      <c r="ER27" s="50">
        <f>SUM(EM27:EP27)/$F27</f>
        <v>1</v>
      </c>
      <c r="ES27" s="51">
        <f>(EK27+EQ27)/2</f>
        <v>9.7321428571428577</v>
      </c>
      <c r="ET27" s="52">
        <f>(SUM(EH27:EJ27)+SUM(EN27:EP27))/($F27*2)</f>
        <v>1</v>
      </c>
      <c r="EU27" s="70"/>
      <c r="EV27" s="69"/>
      <c r="EW27" s="69">
        <v>10</v>
      </c>
      <c r="EX27" s="90">
        <v>46</v>
      </c>
      <c r="EY27" s="53">
        <f>(EU27*0+EV27*5+EW27*7.5+EX27*10)/$F27</f>
        <v>9.5535714285714288</v>
      </c>
      <c r="EZ27" s="54">
        <f>SUM(EV27:EX27)/$F27</f>
        <v>1</v>
      </c>
      <c r="FA27" s="70"/>
      <c r="FB27" s="69"/>
      <c r="FC27" s="69">
        <v>12</v>
      </c>
      <c r="FD27" s="69">
        <v>44</v>
      </c>
      <c r="FE27" s="55">
        <f>(FA27*0+FB27*5+FC27*7.5+FD27*10)/$F27</f>
        <v>9.4642857142857135</v>
      </c>
      <c r="FF27" s="56">
        <f>SUM(FB27:FD27)/$F27</f>
        <v>1</v>
      </c>
      <c r="FG27" s="70"/>
      <c r="FH27" s="69">
        <v>1</v>
      </c>
      <c r="FI27" s="69">
        <v>6</v>
      </c>
      <c r="FJ27" s="69">
        <v>49</v>
      </c>
      <c r="FK27" s="37">
        <f>(FG27*0+FH27*5+FI27*7.5+FJ27*10)/$F27</f>
        <v>9.6428571428571423</v>
      </c>
      <c r="FL27" s="57">
        <f>SUM(FH27:FJ27)/$F27</f>
        <v>1</v>
      </c>
      <c r="FM27" s="58">
        <f>(EY27+FE27+FK27)/3</f>
        <v>9.5535714285714288</v>
      </c>
      <c r="FN27" s="59">
        <v>1</v>
      </c>
    </row>
    <row r="28" spans="1:170" ht="65.25" customHeight="1">
      <c r="A28" s="86">
        <v>17</v>
      </c>
      <c r="B28" s="85">
        <v>20</v>
      </c>
      <c r="C28" s="149" t="s">
        <v>150</v>
      </c>
      <c r="D28" s="149"/>
      <c r="E28" s="86">
        <v>591</v>
      </c>
      <c r="F28" s="87">
        <v>60</v>
      </c>
      <c r="G28" s="88">
        <v>1</v>
      </c>
      <c r="H28" s="69">
        <v>1</v>
      </c>
      <c r="I28" s="69">
        <v>1</v>
      </c>
      <c r="J28" s="69">
        <v>1</v>
      </c>
      <c r="K28" s="69">
        <v>1</v>
      </c>
      <c r="L28" s="69">
        <v>1</v>
      </c>
      <c r="M28" s="89">
        <v>1</v>
      </c>
      <c r="N28" s="88"/>
      <c r="O28" s="69"/>
      <c r="P28" s="69"/>
      <c r="Q28" s="69">
        <v>19</v>
      </c>
      <c r="R28" s="89">
        <v>41</v>
      </c>
      <c r="S28" s="35">
        <f>(SUM(G28:M28)*1.43+(N28*0+O28*2.5+P28*5+Q28*7.5+R28*10)/$F28)/2</f>
        <v>9.6091666666666669</v>
      </c>
      <c r="T28" s="88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89">
        <v>1</v>
      </c>
      <c r="AD28" s="88"/>
      <c r="AE28" s="69"/>
      <c r="AF28" s="69">
        <v>1</v>
      </c>
      <c r="AG28" s="69">
        <v>13</v>
      </c>
      <c r="AH28" s="90">
        <v>46</v>
      </c>
      <c r="AI28" s="35">
        <f>(SUM(T28:AC28)*1+(AD28*0+AE28*2.5+AF28*5+AG28*7.5+AH28*10)/$F28)/2</f>
        <v>9.6875</v>
      </c>
      <c r="AJ28" s="88">
        <v>1</v>
      </c>
      <c r="AK28" s="69">
        <v>1</v>
      </c>
      <c r="AL28" s="69">
        <v>1</v>
      </c>
      <c r="AM28" s="89">
        <v>1</v>
      </c>
      <c r="AN28" s="88"/>
      <c r="AO28" s="69"/>
      <c r="AP28" s="69"/>
      <c r="AQ28" s="69">
        <v>15</v>
      </c>
      <c r="AR28" s="89">
        <v>45</v>
      </c>
      <c r="AS28" s="35">
        <f>(SUM(AJ28:AM28)*2.5+(AN28*0+AO28*2.5+AP28*5+AQ28*7.5+AR28*10)/$F28)/2</f>
        <v>9.6875</v>
      </c>
      <c r="AT28" s="88">
        <v>1</v>
      </c>
      <c r="AU28" s="69"/>
      <c r="AV28" s="69"/>
      <c r="AW28" s="89"/>
      <c r="AX28" s="88"/>
      <c r="AY28" s="69"/>
      <c r="AZ28" s="69"/>
      <c r="BA28" s="69">
        <v>14</v>
      </c>
      <c r="BB28" s="89">
        <v>46</v>
      </c>
      <c r="BC28" s="35">
        <f>(SUM(AT28:AW28)*2.5+(AX28*0+AY28*2.5+AZ28*5+BA28*7.5+BB28*10)/$F28)/2</f>
        <v>5.958333333333333</v>
      </c>
      <c r="BD28" s="36">
        <f>(S28+AI28+AS28+BC28)/4</f>
        <v>8.7356250000000006</v>
      </c>
      <c r="BE28" s="88"/>
      <c r="BF28" s="69"/>
      <c r="BG28" s="69"/>
      <c r="BH28" s="69">
        <v>1</v>
      </c>
      <c r="BI28" s="69">
        <v>1</v>
      </c>
      <c r="BJ28" s="89"/>
      <c r="BK28" s="70"/>
      <c r="BL28" s="69"/>
      <c r="BM28" s="69">
        <v>1</v>
      </c>
      <c r="BN28" s="69">
        <v>13</v>
      </c>
      <c r="BO28" s="90">
        <v>46</v>
      </c>
      <c r="BP28" s="35">
        <f>(SUM(BE28:BJ28)*1.67+(BK28*0+BL28*2.5+BM28*5+BN28*7.5+BO28*10)/$F28)/2</f>
        <v>6.3574999999999999</v>
      </c>
      <c r="BQ28" s="88">
        <v>1</v>
      </c>
      <c r="BR28" s="69"/>
      <c r="BS28" s="89"/>
      <c r="BT28" s="70"/>
      <c r="BU28" s="69"/>
      <c r="BV28" s="69">
        <v>16</v>
      </c>
      <c r="BW28" s="69">
        <v>44</v>
      </c>
      <c r="BX28" s="90">
        <v>15</v>
      </c>
      <c r="BY28" s="90">
        <v>46</v>
      </c>
      <c r="BZ28" s="35">
        <f>(SUM(BQ28:BS28)*3.33+(BT28*0+BU28*0+BV28*2.5+BW28*5+BX28*7.5+BY28*10)/$F28)/2</f>
        <v>8.6024999999999991</v>
      </c>
      <c r="CA28" s="88"/>
      <c r="CB28" s="69">
        <v>1</v>
      </c>
      <c r="CC28" s="69"/>
      <c r="CD28" s="89"/>
      <c r="CE28" s="91"/>
      <c r="CF28" s="69"/>
      <c r="CG28" s="69">
        <v>3</v>
      </c>
      <c r="CH28" s="70">
        <v>12</v>
      </c>
      <c r="CI28" s="69">
        <v>45</v>
      </c>
      <c r="CJ28" s="35">
        <f>(SUM(CA28:CD28)*2.5+(CE28*0+CF28*2.5+CG28*5+CH28*7.5+CI28*10)/$F28)/2</f>
        <v>5.875</v>
      </c>
      <c r="CK28" s="88"/>
      <c r="CL28" s="69"/>
      <c r="CM28" s="69"/>
      <c r="CN28" s="90">
        <v>1</v>
      </c>
      <c r="CO28" s="90"/>
      <c r="CP28" s="90"/>
      <c r="CQ28" s="89">
        <v>1</v>
      </c>
      <c r="CR28" s="70"/>
      <c r="CS28" s="69"/>
      <c r="CT28" s="69"/>
      <c r="CU28" s="69">
        <v>16</v>
      </c>
      <c r="CV28" s="69">
        <v>44</v>
      </c>
      <c r="CW28" s="35">
        <f>(SUM(CK28:CQ28)*1.43+(CR28*0+CS28*2.5+CT28*5+CU28*7.5+CV28*10)/$F28)/2</f>
        <v>6.0966666666666667</v>
      </c>
      <c r="CX28" s="89">
        <v>1</v>
      </c>
      <c r="CY28" s="89">
        <v>1</v>
      </c>
      <c r="CZ28" s="89">
        <v>1</v>
      </c>
      <c r="DA28" s="70"/>
      <c r="DB28" s="69"/>
      <c r="DC28" s="69"/>
      <c r="DD28" s="69"/>
      <c r="DE28" s="69">
        <v>9</v>
      </c>
      <c r="DF28" s="69">
        <v>51</v>
      </c>
      <c r="DG28" s="35">
        <f>(SUM(CX28:CZ28)*3.33+(DA28*0+DB28*0+DC28*2.5+DD28*5+DE28*7.5+DF28*10)/$F28)/2</f>
        <v>9.807500000000001</v>
      </c>
      <c r="DH28" s="88"/>
      <c r="DI28" s="69"/>
      <c r="DJ28" s="69"/>
      <c r="DK28" s="89">
        <v>1</v>
      </c>
      <c r="DL28" s="70"/>
      <c r="DM28" s="69"/>
      <c r="DN28" s="69"/>
      <c r="DO28" s="69">
        <v>15</v>
      </c>
      <c r="DP28" s="69">
        <v>45</v>
      </c>
      <c r="DQ28" s="35">
        <f>(SUM(DH28:DK28)*3.33+(DL28*0+DM28*2.5+DN28*5+DO28*7.5+DP28*10)/$F28)/2</f>
        <v>6.3525</v>
      </c>
      <c r="DR28" s="88">
        <v>1</v>
      </c>
      <c r="DS28" s="69"/>
      <c r="DT28" s="69"/>
      <c r="DU28" s="69"/>
      <c r="DV28" s="69"/>
      <c r="DW28" s="69"/>
      <c r="DX28" s="69"/>
      <c r="DY28" s="89"/>
      <c r="DZ28" s="70"/>
      <c r="EA28" s="69"/>
      <c r="EB28" s="69">
        <v>3</v>
      </c>
      <c r="EC28" s="69">
        <v>13</v>
      </c>
      <c r="ED28" s="69">
        <v>44</v>
      </c>
      <c r="EE28" s="35">
        <f>(SUM(DR28:DY28)*1.25+(DZ28*0+EA28*2.5+EB28*5+EC28*7.5+ED28*10)/$F28)/2</f>
        <v>5.229166666666667</v>
      </c>
      <c r="EF28" s="36">
        <f>(CW28+DG28+DQ28+EE28+CJ28+BZ28+BP28)/7</f>
        <v>6.9029761904761902</v>
      </c>
      <c r="EG28" s="88"/>
      <c r="EH28" s="69"/>
      <c r="EI28" s="69"/>
      <c r="EJ28" s="89"/>
      <c r="EK28" s="48">
        <f>(EG28*0+EH28*5+EI28*7.5+EJ28*10)/$F28</f>
        <v>0</v>
      </c>
      <c r="EL28" s="62">
        <f>SUM(EG28:EJ28)/$F28</f>
        <v>0</v>
      </c>
      <c r="EM28" s="70"/>
      <c r="EN28" s="69"/>
      <c r="EO28" s="69">
        <v>10</v>
      </c>
      <c r="EP28" s="69">
        <v>50</v>
      </c>
      <c r="EQ28" s="37">
        <f>(EM28*0+EN28*5+EO28*7.5+EP28*10)/$F28</f>
        <v>9.5833333333333339</v>
      </c>
      <c r="ER28" s="50">
        <f>SUM(EM28:EP28)/$F28</f>
        <v>1</v>
      </c>
      <c r="ES28" s="51">
        <f>(EK28+EQ28)/2</f>
        <v>4.791666666666667</v>
      </c>
      <c r="ET28" s="52">
        <f>(SUM(EH28:EJ28)+SUM(EN28:EP28))/($F28*2)</f>
        <v>0.5</v>
      </c>
      <c r="EU28" s="70"/>
      <c r="EV28" s="69"/>
      <c r="EW28" s="69"/>
      <c r="EX28" s="90"/>
      <c r="EY28" s="53">
        <f>(EU28*0+EV28*5+EW28*7.5+EX28*10)/$F28</f>
        <v>0</v>
      </c>
      <c r="EZ28" s="54">
        <f>SUM(EV28:EX28)/$F28</f>
        <v>0</v>
      </c>
      <c r="FA28" s="70"/>
      <c r="FB28" s="69"/>
      <c r="FC28" s="69">
        <v>9</v>
      </c>
      <c r="FD28" s="69">
        <v>51</v>
      </c>
      <c r="FE28" s="55">
        <f>(FA28*0+FB28*5+FC28*7.5+FD28*10)/$F28</f>
        <v>9.625</v>
      </c>
      <c r="FF28" s="56">
        <f>SUM(FB28:FD28)/$F28</f>
        <v>1</v>
      </c>
      <c r="FG28" s="70"/>
      <c r="FH28" s="69"/>
      <c r="FI28" s="69">
        <v>11</v>
      </c>
      <c r="FJ28" s="69">
        <v>49</v>
      </c>
      <c r="FK28" s="37">
        <f>(FG28*0+FH28*5+FI28*7.5+FJ28*10)/$F28</f>
        <v>9.5416666666666661</v>
      </c>
      <c r="FL28" s="57">
        <f>SUM(FH28:FJ28)/$F28</f>
        <v>1</v>
      </c>
      <c r="FM28" s="58">
        <f>(EY28+FE28+FK28)/3</f>
        <v>6.3888888888888884</v>
      </c>
      <c r="FN28" s="59">
        <f>(SUM(FB28:FD28)+SUM(FH28:FJ28)+SUM(EU28:EW28))/($F28*3)</f>
        <v>0.66666666666666663</v>
      </c>
    </row>
    <row r="29" spans="1:170" ht="69" customHeight="1">
      <c r="A29" s="86">
        <v>18</v>
      </c>
      <c r="B29" s="85">
        <v>21</v>
      </c>
      <c r="C29" s="149" t="s">
        <v>151</v>
      </c>
      <c r="D29" s="149"/>
      <c r="E29" s="86">
        <v>450</v>
      </c>
      <c r="F29" s="87">
        <v>90</v>
      </c>
      <c r="G29" s="88">
        <v>1</v>
      </c>
      <c r="H29" s="69">
        <v>1</v>
      </c>
      <c r="I29" s="69">
        <v>1</v>
      </c>
      <c r="J29" s="69">
        <v>1</v>
      </c>
      <c r="K29" s="69">
        <v>1</v>
      </c>
      <c r="L29" s="69">
        <v>1</v>
      </c>
      <c r="M29" s="89">
        <v>1</v>
      </c>
      <c r="N29" s="88"/>
      <c r="O29" s="69"/>
      <c r="P29" s="69"/>
      <c r="Q29" s="69">
        <v>2</v>
      </c>
      <c r="R29" s="89">
        <v>88</v>
      </c>
      <c r="S29" s="35">
        <f>(SUM(G29:M29)*1.43+(N29*0+O29*2.5+P29*5+Q29*7.5+R29*10)/$F29)/2</f>
        <v>9.9772222222222222</v>
      </c>
      <c r="T29" s="88">
        <v>1</v>
      </c>
      <c r="U29" s="69">
        <v>1</v>
      </c>
      <c r="V29" s="69">
        <v>1</v>
      </c>
      <c r="W29" s="69">
        <v>1</v>
      </c>
      <c r="X29" s="69">
        <v>1</v>
      </c>
      <c r="Y29" s="69">
        <v>1</v>
      </c>
      <c r="Z29" s="69">
        <v>1</v>
      </c>
      <c r="AA29" s="69">
        <v>1</v>
      </c>
      <c r="AB29" s="69">
        <v>1</v>
      </c>
      <c r="AC29" s="89">
        <v>1</v>
      </c>
      <c r="AD29" s="88"/>
      <c r="AE29" s="69"/>
      <c r="AF29" s="69"/>
      <c r="AG29" s="69">
        <v>3</v>
      </c>
      <c r="AH29" s="90">
        <v>87</v>
      </c>
      <c r="AI29" s="35">
        <f>(SUM(T29:AC29)*1+(AD29*0+AE29*2.5+AF29*5+AG29*7.5+AH29*10)/$F29)/2</f>
        <v>9.9583333333333321</v>
      </c>
      <c r="AJ29" s="88">
        <v>1</v>
      </c>
      <c r="AK29" s="69">
        <v>1</v>
      </c>
      <c r="AL29" s="69"/>
      <c r="AM29" s="89"/>
      <c r="AN29" s="88"/>
      <c r="AO29" s="69"/>
      <c r="AP29" s="69"/>
      <c r="AQ29" s="69">
        <v>41</v>
      </c>
      <c r="AR29" s="89">
        <v>49</v>
      </c>
      <c r="AS29" s="35">
        <f>(SUM(AJ29:AM29)*2.5+(AN29*0+AO29*2.5+AP29*5+AQ29*7.5+AR29*10)/$F29)/2</f>
        <v>6.9305555555555554</v>
      </c>
      <c r="AT29" s="88"/>
      <c r="AU29" s="69"/>
      <c r="AV29" s="69">
        <v>1</v>
      </c>
      <c r="AW29" s="89"/>
      <c r="AX29" s="88"/>
      <c r="AY29" s="69"/>
      <c r="AZ29" s="69"/>
      <c r="BA29" s="69">
        <v>90</v>
      </c>
      <c r="BB29" s="89"/>
      <c r="BC29" s="35">
        <f>(SUM(AT29:AW29)*2.5+(AX29*0+AY29*2.5+AZ29*5+BA29*7.5+BB29*10)/$F29)/2</f>
        <v>5</v>
      </c>
      <c r="BD29" s="36">
        <f>(S29+AI29+AS29+BC29)/4</f>
        <v>7.9665277777777774</v>
      </c>
      <c r="BE29" s="88">
        <v>1</v>
      </c>
      <c r="BF29" s="69">
        <v>1</v>
      </c>
      <c r="BG29" s="69">
        <v>1</v>
      </c>
      <c r="BH29" s="69"/>
      <c r="BI29" s="69"/>
      <c r="BJ29" s="89">
        <v>1</v>
      </c>
      <c r="BK29" s="70"/>
      <c r="BL29" s="69"/>
      <c r="BM29" s="69"/>
      <c r="BN29" s="69"/>
      <c r="BO29" s="90">
        <v>90</v>
      </c>
      <c r="BP29" s="35">
        <f>(SUM(BE29:BJ29)*1.67+(BK29*0+BL29*2.5+BM29*5+BN29*7.5+BO29*10)/$F29)/2</f>
        <v>8.34</v>
      </c>
      <c r="BQ29" s="88">
        <v>1</v>
      </c>
      <c r="BR29" s="69">
        <v>1</v>
      </c>
      <c r="BS29" s="89"/>
      <c r="BT29" s="70"/>
      <c r="BU29" s="69"/>
      <c r="BV29" s="69">
        <v>2</v>
      </c>
      <c r="BW29" s="69">
        <v>88</v>
      </c>
      <c r="BX29" s="90"/>
      <c r="BY29" s="90">
        <v>90</v>
      </c>
      <c r="BZ29" s="35">
        <f>(SUM(BQ29:BS29)*3.33+(BT29*0+BU29*0+BV29*2.5+BW29*5+BX29*7.5+BY29*10)/$F29)/2</f>
        <v>10.802222222222223</v>
      </c>
      <c r="CA29" s="88">
        <v>1</v>
      </c>
      <c r="CB29" s="69">
        <v>1</v>
      </c>
      <c r="CC29" s="69">
        <v>1</v>
      </c>
      <c r="CD29" s="89">
        <v>1</v>
      </c>
      <c r="CE29" s="91"/>
      <c r="CF29" s="69"/>
      <c r="CG29" s="69"/>
      <c r="CH29" s="70"/>
      <c r="CI29" s="69">
        <v>90</v>
      </c>
      <c r="CJ29" s="35">
        <f>(SUM(CA29:CD29)*2.5+(CE29*0+CF29*2.5+CG29*5+CH29*7.5+CI29*10)/$F29)/2</f>
        <v>10</v>
      </c>
      <c r="CK29" s="88"/>
      <c r="CL29" s="69"/>
      <c r="CM29" s="69"/>
      <c r="CN29" s="90">
        <v>1</v>
      </c>
      <c r="CO29" s="90"/>
      <c r="CP29" s="90"/>
      <c r="CQ29" s="89"/>
      <c r="CR29" s="70"/>
      <c r="CS29" s="69"/>
      <c r="CT29" s="69"/>
      <c r="CU29" s="69"/>
      <c r="CV29" s="69">
        <v>90</v>
      </c>
      <c r="CW29" s="35">
        <f>(SUM(CK29:CQ29)*1.43+(CR29*0+CS29*2.5+CT29*5+CU29*7.5+CV29*10)/$F29)/2</f>
        <v>5.7149999999999999</v>
      </c>
      <c r="CX29" s="89">
        <v>1</v>
      </c>
      <c r="CY29" s="89">
        <v>1</v>
      </c>
      <c r="CZ29" s="89">
        <v>1</v>
      </c>
      <c r="DA29" s="70"/>
      <c r="DB29" s="69"/>
      <c r="DC29" s="69"/>
      <c r="DD29" s="69"/>
      <c r="DE29" s="69"/>
      <c r="DF29" s="69">
        <v>90</v>
      </c>
      <c r="DG29" s="35">
        <f>(SUM(CX29:CZ29)*3.33+(DA29*0+DB29*0+DC29*2.5+DD29*5+DE29*7.5+DF29*10)/$F29)/2</f>
        <v>9.995000000000001</v>
      </c>
      <c r="DH29" s="88">
        <v>1</v>
      </c>
      <c r="DI29" s="69"/>
      <c r="DJ29" s="69"/>
      <c r="DK29" s="89"/>
      <c r="DL29" s="70"/>
      <c r="DM29" s="69"/>
      <c r="DN29" s="69"/>
      <c r="DO29" s="69"/>
      <c r="DP29" s="69">
        <v>90</v>
      </c>
      <c r="DQ29" s="35">
        <f>(SUM(DH29:DK29)*3.33+(DL29*0+DM29*2.5+DN29*5+DO29*7.5+DP29*10)/$F29)/2</f>
        <v>6.665</v>
      </c>
      <c r="DR29" s="88"/>
      <c r="DS29" s="69"/>
      <c r="DT29" s="69"/>
      <c r="DU29" s="69"/>
      <c r="DV29" s="69"/>
      <c r="DW29" s="69"/>
      <c r="DX29" s="69">
        <v>1</v>
      </c>
      <c r="DY29" s="89"/>
      <c r="DZ29" s="70"/>
      <c r="EA29" s="69"/>
      <c r="EB29" s="69"/>
      <c r="EC29" s="69"/>
      <c r="ED29" s="69">
        <v>90</v>
      </c>
      <c r="EE29" s="35">
        <f>(SUM(DR29:DY29)*1.25+(DZ29*0+EA29*2.5+EB29*5+EC29*7.5+ED29*10)/$F29)/2</f>
        <v>5.625</v>
      </c>
      <c r="EF29" s="36">
        <f>(CW29+DG29+DQ29+EE29+CJ29+BZ29+BP29)/7</f>
        <v>8.1631746031746051</v>
      </c>
      <c r="EG29" s="88"/>
      <c r="EH29" s="69"/>
      <c r="EI29" s="69">
        <v>3</v>
      </c>
      <c r="EJ29" s="89">
        <v>87</v>
      </c>
      <c r="EK29" s="48">
        <f>(EG29*0+EH29*5+EI29*7.5+EJ29*10)/$F29</f>
        <v>9.9166666666666661</v>
      </c>
      <c r="EL29" s="62">
        <f>SUM(EG29:EJ29)/$F29</f>
        <v>1</v>
      </c>
      <c r="EM29" s="70"/>
      <c r="EN29" s="69"/>
      <c r="EO29" s="69"/>
      <c r="EP29" s="69">
        <v>90</v>
      </c>
      <c r="EQ29" s="37">
        <f>(EM29*0+EN29*5+EO29*7.5+EP29*10)/$F29</f>
        <v>10</v>
      </c>
      <c r="ER29" s="50">
        <f>SUM(EM29:EP29)/$F29</f>
        <v>1</v>
      </c>
      <c r="ES29" s="51">
        <f>(EK29+EQ29)/2</f>
        <v>9.9583333333333321</v>
      </c>
      <c r="ET29" s="52">
        <f>(SUM(EH29:EJ29)+SUM(EN29:EP29))/($F29*2)</f>
        <v>1</v>
      </c>
      <c r="EU29" s="70"/>
      <c r="EV29" s="69"/>
      <c r="EW29" s="69"/>
      <c r="EX29" s="90">
        <v>90</v>
      </c>
      <c r="EY29" s="53">
        <f>(EU29*0+EV29*5+EW29*7.5+EX29*10)/$F29</f>
        <v>10</v>
      </c>
      <c r="EZ29" s="54">
        <f>SUM(EV29:EX29)/$F29</f>
        <v>1</v>
      </c>
      <c r="FA29" s="70"/>
      <c r="FB29" s="69"/>
      <c r="FC29" s="69"/>
      <c r="FD29" s="69">
        <v>90</v>
      </c>
      <c r="FE29" s="55">
        <f>(FA29*0+FB29*5+FC29*7.5+FD29*10)/$F29</f>
        <v>10</v>
      </c>
      <c r="FF29" s="56">
        <f>SUM(FB29:FD29)/$F29</f>
        <v>1</v>
      </c>
      <c r="FG29" s="70"/>
      <c r="FH29" s="69"/>
      <c r="FI29" s="69"/>
      <c r="FJ29" s="69">
        <v>90</v>
      </c>
      <c r="FK29" s="37">
        <f>(FG29*0+FH29*5+FI29*7.5+FJ29*10)/$F29</f>
        <v>10</v>
      </c>
      <c r="FL29" s="57">
        <f>SUM(FH29:FJ29)/$F29</f>
        <v>1</v>
      </c>
      <c r="FM29" s="58">
        <f>(EY29+FE29+FK29)/3</f>
        <v>10</v>
      </c>
      <c r="FN29" s="59">
        <v>1</v>
      </c>
    </row>
    <row r="30" spans="1:170" ht="52.5" customHeight="1">
      <c r="A30" s="86">
        <v>19</v>
      </c>
      <c r="B30" s="85">
        <v>22</v>
      </c>
      <c r="C30" s="149" t="s">
        <v>152</v>
      </c>
      <c r="D30" s="149"/>
      <c r="E30" s="86">
        <v>400</v>
      </c>
      <c r="F30" s="87">
        <v>80</v>
      </c>
      <c r="G30" s="88">
        <v>1</v>
      </c>
      <c r="H30" s="69">
        <v>1</v>
      </c>
      <c r="I30" s="69">
        <v>1</v>
      </c>
      <c r="J30" s="69">
        <v>1</v>
      </c>
      <c r="K30" s="69">
        <v>1</v>
      </c>
      <c r="L30" s="69">
        <v>1</v>
      </c>
      <c r="M30" s="89">
        <v>1</v>
      </c>
      <c r="N30" s="88"/>
      <c r="O30" s="69"/>
      <c r="P30" s="69"/>
      <c r="Q30" s="69">
        <v>3</v>
      </c>
      <c r="R30" s="89">
        <v>77</v>
      </c>
      <c r="S30" s="35">
        <f>(SUM(G30:M30)*1.43+(N30*0+O30*2.5+P30*5+Q30*7.5+R30*10)/$F30)/2</f>
        <v>9.958124999999999</v>
      </c>
      <c r="T30" s="88">
        <v>1</v>
      </c>
      <c r="U30" s="69">
        <v>1</v>
      </c>
      <c r="V30" s="69">
        <v>1</v>
      </c>
      <c r="W30" s="69">
        <v>1</v>
      </c>
      <c r="X30" s="69">
        <v>1</v>
      </c>
      <c r="Y30" s="69">
        <v>1</v>
      </c>
      <c r="Z30" s="69">
        <v>1</v>
      </c>
      <c r="AA30" s="69">
        <v>1</v>
      </c>
      <c r="AB30" s="69">
        <v>1</v>
      </c>
      <c r="AC30" s="89">
        <v>1</v>
      </c>
      <c r="AD30" s="88"/>
      <c r="AE30" s="69"/>
      <c r="AF30" s="69"/>
      <c r="AG30" s="69"/>
      <c r="AH30" s="90">
        <v>80</v>
      </c>
      <c r="AI30" s="35">
        <f>(SUM(T30:AC30)*1+(AD30*0+AE30*2.5+AF30*5+AG30*7.5+AH30*10)/$F30)/2</f>
        <v>10</v>
      </c>
      <c r="AJ30" s="88">
        <v>1</v>
      </c>
      <c r="AK30" s="69">
        <v>1</v>
      </c>
      <c r="AL30" s="69">
        <v>1</v>
      </c>
      <c r="AM30" s="89">
        <v>1</v>
      </c>
      <c r="AN30" s="88"/>
      <c r="AO30" s="69"/>
      <c r="AP30" s="69"/>
      <c r="AQ30" s="69">
        <v>6</v>
      </c>
      <c r="AR30" s="89">
        <v>74</v>
      </c>
      <c r="AS30" s="35">
        <f>(SUM(AJ30:AM30)*2.5+(AN30*0+AO30*2.5+AP30*5+AQ30*7.5+AR30*10)/$F30)/2</f>
        <v>9.90625</v>
      </c>
      <c r="AT30" s="88">
        <v>1</v>
      </c>
      <c r="AU30" s="69">
        <v>1</v>
      </c>
      <c r="AV30" s="69">
        <v>1</v>
      </c>
      <c r="AW30" s="89">
        <v>1</v>
      </c>
      <c r="AX30" s="88"/>
      <c r="AY30" s="69"/>
      <c r="AZ30" s="69"/>
      <c r="BA30" s="69">
        <v>2</v>
      </c>
      <c r="BB30" s="89">
        <v>78</v>
      </c>
      <c r="BC30" s="35">
        <f>(SUM(AT30:AW30)*2.5+(AX30*0+AY30*2.5+AZ30*5+BA30*7.5+BB30*10)/$F30)/2</f>
        <v>9.96875</v>
      </c>
      <c r="BD30" s="36">
        <f>(S30+AI30+AS30+BC30)/4</f>
        <v>9.9582812499999989</v>
      </c>
      <c r="BE30" s="88"/>
      <c r="BF30" s="69"/>
      <c r="BG30" s="69">
        <v>1</v>
      </c>
      <c r="BH30" s="69"/>
      <c r="BI30" s="69"/>
      <c r="BJ30" s="89">
        <v>1</v>
      </c>
      <c r="BK30" s="70"/>
      <c r="BL30" s="69"/>
      <c r="BM30" s="69"/>
      <c r="BN30" s="69">
        <v>3</v>
      </c>
      <c r="BO30" s="90">
        <v>77</v>
      </c>
      <c r="BP30" s="35">
        <f>(SUM(BE30:BJ30)*1.67+(BK30*0+BL30*2.5+BM30*5+BN30*7.5+BO30*10)/$F30)/2</f>
        <v>6.6231249999999999</v>
      </c>
      <c r="BQ30" s="88">
        <v>1</v>
      </c>
      <c r="BR30" s="69"/>
      <c r="BS30" s="89"/>
      <c r="BT30" s="70"/>
      <c r="BU30" s="69"/>
      <c r="BV30" s="67">
        <v>5</v>
      </c>
      <c r="BW30" s="67">
        <v>75</v>
      </c>
      <c r="BX30" s="90"/>
      <c r="BY30" s="90"/>
      <c r="BZ30" s="35">
        <f>(SUM(BQ30:BS30)*3.33+(BT30*0+BU30*0+BV30*2.5+BW30*5+BX30*7.5+BY30*10)/$F30)/2</f>
        <v>4.086875</v>
      </c>
      <c r="CA30" s="88">
        <v>1</v>
      </c>
      <c r="CB30" s="69"/>
      <c r="CC30" s="69">
        <v>1</v>
      </c>
      <c r="CD30" s="89"/>
      <c r="CE30" s="91"/>
      <c r="CF30" s="69"/>
      <c r="CG30" s="69"/>
      <c r="CH30" s="70"/>
      <c r="CI30" s="69">
        <v>80</v>
      </c>
      <c r="CJ30" s="35">
        <f>(SUM(CA30:CD30)*2.5+(CE30*0+CF30*2.5+CG30*5+CH30*7.5+CI30*10)/$F30)/2</f>
        <v>7.5</v>
      </c>
      <c r="CK30" s="88"/>
      <c r="CL30" s="69"/>
      <c r="CM30" s="69"/>
      <c r="CN30" s="90">
        <v>1</v>
      </c>
      <c r="CO30" s="90"/>
      <c r="CP30" s="90"/>
      <c r="CQ30" s="89"/>
      <c r="CR30" s="70"/>
      <c r="CS30" s="69"/>
      <c r="CT30" s="69"/>
      <c r="CU30" s="69"/>
      <c r="CV30" s="67">
        <v>80</v>
      </c>
      <c r="CW30" s="35">
        <f>(SUM(CK30:CQ30)*1.43+(CR30*0+CS30*2.5+CT30*5+CU30*7.5+CV30*10)/$F30)/2</f>
        <v>5.7149999999999999</v>
      </c>
      <c r="CX30" s="89">
        <v>1</v>
      </c>
      <c r="CY30" s="89">
        <v>1</v>
      </c>
      <c r="CZ30" s="89">
        <v>1</v>
      </c>
      <c r="DA30" s="70"/>
      <c r="DB30" s="69"/>
      <c r="DC30" s="69"/>
      <c r="DD30" s="69"/>
      <c r="DE30" s="69"/>
      <c r="DF30" s="69">
        <v>80</v>
      </c>
      <c r="DG30" s="35">
        <f>(SUM(CX30:CZ30)*3.33+(DA30*0+DB30*0+DC30*2.5+DD30*5+DE30*7.5+DF30*10)/$F30)/2</f>
        <v>9.995000000000001</v>
      </c>
      <c r="DH30" s="88">
        <v>1</v>
      </c>
      <c r="DI30" s="69"/>
      <c r="DJ30" s="69"/>
      <c r="DK30" s="89">
        <v>1</v>
      </c>
      <c r="DL30" s="70"/>
      <c r="DM30" s="69"/>
      <c r="DN30" s="69"/>
      <c r="DO30" s="69"/>
      <c r="DP30" s="69"/>
      <c r="DQ30" s="35">
        <f>(SUM(DH30:DK30)*3.33+(DL30*0+DM30*2.5+DN30*5+DO30*7.5+DP30*10)/$F30)/2</f>
        <v>3.33</v>
      </c>
      <c r="DR30" s="88">
        <v>1</v>
      </c>
      <c r="DS30" s="69"/>
      <c r="DT30" s="69"/>
      <c r="DU30" s="69"/>
      <c r="DV30" s="69"/>
      <c r="DW30" s="69"/>
      <c r="DX30" s="69"/>
      <c r="DY30" s="89">
        <v>1</v>
      </c>
      <c r="DZ30" s="70"/>
      <c r="EA30" s="69"/>
      <c r="EB30" s="69"/>
      <c r="EC30" s="69"/>
      <c r="ED30" s="69"/>
      <c r="EE30" s="35">
        <f>(SUM(DR30:DY30)*1.25+(DZ30*0+EA30*2.5+EB30*5+EC30*7.5+ED30*10)/$F30)/2</f>
        <v>1.25</v>
      </c>
      <c r="EF30" s="36">
        <f>(CW30+DG30+DQ30+EE30+CJ30+BZ30+BP30)/7</f>
        <v>5.5</v>
      </c>
      <c r="EG30" s="88"/>
      <c r="EH30" s="69"/>
      <c r="EI30" s="69"/>
      <c r="EJ30" s="89">
        <v>80</v>
      </c>
      <c r="EK30" s="48">
        <f>(EG30*0+EH30*5+EI30*7.5+EJ30*10)/$F30</f>
        <v>10</v>
      </c>
      <c r="EL30" s="62">
        <f>SUM(EG30:EJ30)/$F30</f>
        <v>1</v>
      </c>
      <c r="EM30" s="70"/>
      <c r="EN30" s="69"/>
      <c r="EO30" s="69"/>
      <c r="EP30" s="69">
        <v>80</v>
      </c>
      <c r="EQ30" s="37">
        <f>(EM30*0+EN30*5+EO30*7.5+EP30*10)/$F30</f>
        <v>10</v>
      </c>
      <c r="ER30" s="50">
        <f>SUM(EM30:EP30)/$F30</f>
        <v>1</v>
      </c>
      <c r="ES30" s="51">
        <f>(EK30+EQ30)/2</f>
        <v>10</v>
      </c>
      <c r="ET30" s="52">
        <f>(SUM(EH30:EJ30)+SUM(EN30:EP30))/($F30*2)</f>
        <v>1</v>
      </c>
      <c r="EU30" s="70"/>
      <c r="EV30" s="69"/>
      <c r="EW30" s="69">
        <v>7</v>
      </c>
      <c r="EX30" s="90">
        <v>73</v>
      </c>
      <c r="EY30" s="53">
        <f>(EU30*0+EV30*5+EW30*7.5+EX30*10)/$F30</f>
        <v>9.78125</v>
      </c>
      <c r="EZ30" s="54">
        <f>SUM(EV30:EX30)/$F30</f>
        <v>1</v>
      </c>
      <c r="FA30" s="70"/>
      <c r="FB30" s="69"/>
      <c r="FC30" s="69"/>
      <c r="FD30" s="69">
        <v>80</v>
      </c>
      <c r="FE30" s="55">
        <f>(FA30*0+FB30*5+FC30*7.5+FD30*10)/$F30</f>
        <v>10</v>
      </c>
      <c r="FF30" s="56">
        <f>SUM(FB30:FD30)/$F30</f>
        <v>1</v>
      </c>
      <c r="FG30" s="70"/>
      <c r="FH30" s="69"/>
      <c r="FI30" s="69"/>
      <c r="FJ30" s="69">
        <v>80</v>
      </c>
      <c r="FK30" s="37">
        <f>(FG30*0+FH30*5+FI30*7.5+FJ30*10)/$F30</f>
        <v>10</v>
      </c>
      <c r="FL30" s="57">
        <f>SUM(FH30:FJ30)/$F30</f>
        <v>1</v>
      </c>
      <c r="FM30" s="58">
        <f>(EY30+FE30+FK30)/3</f>
        <v>9.9270833333333339</v>
      </c>
      <c r="FN30" s="59">
        <v>1</v>
      </c>
    </row>
    <row r="31" spans="1:170" ht="66" customHeight="1">
      <c r="A31" s="86">
        <v>20</v>
      </c>
      <c r="B31" s="85">
        <v>23</v>
      </c>
      <c r="C31" s="149" t="s">
        <v>153</v>
      </c>
      <c r="D31" s="149"/>
      <c r="E31" s="86">
        <v>221</v>
      </c>
      <c r="F31" s="87">
        <v>45</v>
      </c>
      <c r="G31" s="88">
        <v>1</v>
      </c>
      <c r="H31" s="69">
        <v>1</v>
      </c>
      <c r="I31" s="69">
        <v>1</v>
      </c>
      <c r="J31" s="69">
        <v>1</v>
      </c>
      <c r="K31" s="69">
        <v>1</v>
      </c>
      <c r="L31" s="69">
        <v>1</v>
      </c>
      <c r="M31" s="89">
        <v>1</v>
      </c>
      <c r="N31" s="88"/>
      <c r="O31" s="69"/>
      <c r="P31" s="69"/>
      <c r="Q31" s="69">
        <v>5</v>
      </c>
      <c r="R31" s="89">
        <v>40</v>
      </c>
      <c r="S31" s="35">
        <f>(SUM(G31:M31)*1.43+(N31*0+O31*2.5+P31*5+Q31*7.5+R31*10)/$F31)/2</f>
        <v>9.8661111111111097</v>
      </c>
      <c r="T31" s="88">
        <v>1</v>
      </c>
      <c r="U31" s="69">
        <v>1</v>
      </c>
      <c r="V31" s="69">
        <v>1</v>
      </c>
      <c r="W31" s="69">
        <v>1</v>
      </c>
      <c r="X31" s="69">
        <v>1</v>
      </c>
      <c r="Y31" s="69">
        <v>1</v>
      </c>
      <c r="Z31" s="69">
        <v>1</v>
      </c>
      <c r="AA31" s="69">
        <v>1</v>
      </c>
      <c r="AB31" s="69">
        <v>1</v>
      </c>
      <c r="AC31" s="89">
        <v>1</v>
      </c>
      <c r="AD31" s="88"/>
      <c r="AE31" s="69"/>
      <c r="AF31" s="69"/>
      <c r="AG31" s="69">
        <v>7</v>
      </c>
      <c r="AH31" s="90">
        <v>38</v>
      </c>
      <c r="AI31" s="35">
        <f>(SUM(T31:AC31)*1+(AD31*0+AE31*2.5+AF31*5+AG31*7.5+AH31*10)/$F31)/2</f>
        <v>9.8055555555555554</v>
      </c>
      <c r="AJ31" s="88">
        <v>1</v>
      </c>
      <c r="AK31" s="69">
        <v>1</v>
      </c>
      <c r="AL31" s="69">
        <v>1</v>
      </c>
      <c r="AM31" s="89">
        <v>1</v>
      </c>
      <c r="AN31" s="88"/>
      <c r="AO31" s="69"/>
      <c r="AP31" s="69">
        <v>2</v>
      </c>
      <c r="AQ31" s="69">
        <v>7</v>
      </c>
      <c r="AR31" s="89">
        <v>36</v>
      </c>
      <c r="AS31" s="35">
        <f>(SUM(AJ31:AM31)*2.5+(AN31*0+AO31*2.5+AP31*5+AQ31*7.5+AR31*10)/$F31)/2</f>
        <v>9.6944444444444446</v>
      </c>
      <c r="AT31" s="88">
        <v>1</v>
      </c>
      <c r="AU31" s="69">
        <v>1</v>
      </c>
      <c r="AV31" s="69">
        <v>1</v>
      </c>
      <c r="AW31" s="89">
        <v>1</v>
      </c>
      <c r="AX31" s="88"/>
      <c r="AY31" s="69"/>
      <c r="AZ31" s="69"/>
      <c r="BA31" s="69">
        <v>11</v>
      </c>
      <c r="BB31" s="89">
        <v>34</v>
      </c>
      <c r="BC31" s="35">
        <f>(SUM(AT31:AW31)*2.5+(AX31*0+AY31*2.5+AZ31*5+BA31*7.5+BB31*10)/$F31)/2</f>
        <v>9.6944444444444446</v>
      </c>
      <c r="BD31" s="36">
        <f>(S31+AI31+AS31+BC31)/4</f>
        <v>9.7651388888888881</v>
      </c>
      <c r="BE31" s="88">
        <v>1</v>
      </c>
      <c r="BF31" s="69">
        <v>1</v>
      </c>
      <c r="BG31" s="69">
        <v>1</v>
      </c>
      <c r="BH31" s="69">
        <v>1</v>
      </c>
      <c r="BI31" s="69">
        <v>1</v>
      </c>
      <c r="BJ31" s="89">
        <v>1</v>
      </c>
      <c r="BK31" s="70"/>
      <c r="BL31" s="69"/>
      <c r="BM31" s="69"/>
      <c r="BN31" s="69">
        <v>6</v>
      </c>
      <c r="BO31" s="90">
        <v>39</v>
      </c>
      <c r="BP31" s="35">
        <f>(SUM(BE31:BJ31)*1.67+(BK31*0+BL31*2.5+BM31*5+BN31*7.5+BO31*10)/$F31)/2</f>
        <v>9.8433333333333337</v>
      </c>
      <c r="BQ31" s="88">
        <v>1</v>
      </c>
      <c r="BR31" s="69">
        <v>1</v>
      </c>
      <c r="BS31" s="89"/>
      <c r="BT31" s="70"/>
      <c r="BU31" s="69">
        <v>2</v>
      </c>
      <c r="BV31" s="69">
        <v>5</v>
      </c>
      <c r="BW31" s="69">
        <v>18</v>
      </c>
      <c r="BX31" s="90">
        <v>20</v>
      </c>
      <c r="BY31" s="90"/>
      <c r="BZ31" s="35">
        <f>(SUM(BQ31:BS31)*3.33+(BT31*0+BU31*0+BV31*2.5+BW31*5+BX31*7.5+BY31*10)/$F31)/2</f>
        <v>6.1355555555555554</v>
      </c>
      <c r="CA31" s="88">
        <v>1</v>
      </c>
      <c r="CB31" s="69">
        <v>1</v>
      </c>
      <c r="CC31" s="69">
        <v>1</v>
      </c>
      <c r="CD31" s="89"/>
      <c r="CE31" s="91"/>
      <c r="CF31" s="69"/>
      <c r="CG31" s="69"/>
      <c r="CH31" s="70">
        <v>6</v>
      </c>
      <c r="CI31" s="69">
        <v>39</v>
      </c>
      <c r="CJ31" s="35">
        <f>(SUM(CA31:CD31)*2.5+(CE31*0+CF31*2.5+CG31*5+CH31*7.5+CI31*10)/$F31)/2</f>
        <v>8.5833333333333321</v>
      </c>
      <c r="CK31" s="88"/>
      <c r="CL31" s="69"/>
      <c r="CM31" s="69"/>
      <c r="CN31" s="90">
        <v>1</v>
      </c>
      <c r="CO31" s="90"/>
      <c r="CP31" s="90"/>
      <c r="CQ31" s="89"/>
      <c r="CR31" s="70"/>
      <c r="CS31" s="69"/>
      <c r="CT31" s="69">
        <v>3</v>
      </c>
      <c r="CU31" s="69"/>
      <c r="CV31" s="69">
        <v>42</v>
      </c>
      <c r="CW31" s="35">
        <f>(SUM(CK31:CQ31)*1.43+(CR31*0+CS31*2.5+CT31*5+CU31*7.5+CV31*10)/$F31)/2</f>
        <v>5.5483333333333329</v>
      </c>
      <c r="CX31" s="88">
        <v>1</v>
      </c>
      <c r="CY31" s="63">
        <v>1</v>
      </c>
      <c r="CZ31" s="64">
        <v>1</v>
      </c>
      <c r="DA31" s="70"/>
      <c r="DB31" s="69"/>
      <c r="DC31" s="69"/>
      <c r="DD31" s="69">
        <v>1</v>
      </c>
      <c r="DE31" s="69">
        <v>3</v>
      </c>
      <c r="DF31" s="69">
        <v>41</v>
      </c>
      <c r="DG31" s="35">
        <f>(SUM(CX31:CZ31)*3.33+(DA31*0+DB31*0+DC31*2.5+DD31*5+DE31*7.5+DF31*10)/$F31)/2</f>
        <v>9.8561111111111117</v>
      </c>
      <c r="DH31" s="88"/>
      <c r="DI31" s="69"/>
      <c r="DJ31" s="69"/>
      <c r="DK31" s="89"/>
      <c r="DL31" s="70">
        <v>24</v>
      </c>
      <c r="DM31" s="69"/>
      <c r="DN31" s="69"/>
      <c r="DO31" s="69"/>
      <c r="DP31" s="69"/>
      <c r="DQ31" s="35">
        <f>(SUM(DH31:DK31)*3.33+(DL31*0+DM31*2.5+DN31*5+DO31*7.5+DP31*10)/$F31)/2</f>
        <v>0</v>
      </c>
      <c r="DR31" s="88"/>
      <c r="DS31" s="69"/>
      <c r="DT31" s="69"/>
      <c r="DU31" s="69"/>
      <c r="DV31" s="69"/>
      <c r="DW31" s="69"/>
      <c r="DX31" s="69"/>
      <c r="DY31" s="89"/>
      <c r="DZ31" s="70">
        <v>24</v>
      </c>
      <c r="EA31" s="69"/>
      <c r="EB31" s="69"/>
      <c r="EC31" s="69"/>
      <c r="ED31" s="69"/>
      <c r="EE31" s="35">
        <f>(SUM(DR31:DY31)*1.25+(DZ31*0+EA31*2.5+EB31*5+EC31*7.5+ED31*10)/$F31)/2</f>
        <v>0</v>
      </c>
      <c r="EF31" s="36">
        <f>(CW31+DG31+DQ31+EE31+CJ31+BZ31+BP31)/7</f>
        <v>5.7095238095238097</v>
      </c>
      <c r="EG31" s="88"/>
      <c r="EH31" s="69"/>
      <c r="EI31" s="69"/>
      <c r="EJ31" s="89">
        <v>24</v>
      </c>
      <c r="EK31" s="48">
        <f>(EG31*0+EH31*5+EI31*7.5+EJ31*10)/$F31</f>
        <v>5.333333333333333</v>
      </c>
      <c r="EL31" s="62">
        <v>1</v>
      </c>
      <c r="EM31" s="70"/>
      <c r="EN31" s="69">
        <v>2</v>
      </c>
      <c r="EO31" s="69">
        <v>10</v>
      </c>
      <c r="EP31" s="69">
        <v>33</v>
      </c>
      <c r="EQ31" s="37">
        <f>(EM31*0+EN31*5+EO31*7.5+EP31*10)/$F31</f>
        <v>9.2222222222222214</v>
      </c>
      <c r="ER31" s="50">
        <f>SUM(EM31:EP31)/$F31</f>
        <v>1</v>
      </c>
      <c r="ES31" s="51">
        <f>(EK31+EQ31)/2</f>
        <v>7.2777777777777768</v>
      </c>
      <c r="ET31" s="52">
        <v>1</v>
      </c>
      <c r="EU31" s="70"/>
      <c r="EV31" s="69">
        <v>2</v>
      </c>
      <c r="EW31" s="69">
        <v>5</v>
      </c>
      <c r="EX31" s="90">
        <v>38</v>
      </c>
      <c r="EY31" s="53">
        <f>(EU31*0+EV31*5+EW31*7.5+EX31*10)/$F31</f>
        <v>9.5</v>
      </c>
      <c r="EZ31" s="54">
        <f>SUM(EV31:EX31)/$F31</f>
        <v>1</v>
      </c>
      <c r="FA31" s="70"/>
      <c r="FB31" s="69">
        <v>2</v>
      </c>
      <c r="FC31" s="69">
        <v>3</v>
      </c>
      <c r="FD31" s="69">
        <v>40</v>
      </c>
      <c r="FE31" s="55">
        <f>(FA31*0+FB31*5+FC31*7.5+FD31*10)/$F31</f>
        <v>9.6111111111111107</v>
      </c>
      <c r="FF31" s="56">
        <f>SUM(FB31:FD31)/$F31</f>
        <v>1</v>
      </c>
      <c r="FG31" s="70"/>
      <c r="FH31" s="69">
        <v>2</v>
      </c>
      <c r="FI31" s="69"/>
      <c r="FJ31" s="69">
        <v>43</v>
      </c>
      <c r="FK31" s="37">
        <f>(FG31*0+FH31*5+FI31*7.5+FJ31*10)/$F31</f>
        <v>9.7777777777777786</v>
      </c>
      <c r="FL31" s="57">
        <f>SUM(FH31:FJ31)/$F31</f>
        <v>1</v>
      </c>
      <c r="FM31" s="58">
        <f>(EY31+FE31+FK31)/3</f>
        <v>9.6296296296296298</v>
      </c>
      <c r="FN31" s="59">
        <v>1</v>
      </c>
    </row>
    <row r="32" spans="1:170" ht="47.25" customHeight="1">
      <c r="A32" s="86">
        <v>21</v>
      </c>
      <c r="B32" s="85">
        <v>24</v>
      </c>
      <c r="C32" s="149" t="s">
        <v>154</v>
      </c>
      <c r="D32" s="149"/>
      <c r="E32" s="86">
        <v>234</v>
      </c>
      <c r="F32" s="87">
        <v>40</v>
      </c>
      <c r="G32" s="88">
        <v>1</v>
      </c>
      <c r="H32" s="69">
        <v>1</v>
      </c>
      <c r="I32" s="69">
        <v>1</v>
      </c>
      <c r="J32" s="69">
        <v>1</v>
      </c>
      <c r="K32" s="69">
        <v>1</v>
      </c>
      <c r="L32" s="69">
        <v>1</v>
      </c>
      <c r="M32" s="89">
        <v>1</v>
      </c>
      <c r="N32" s="88"/>
      <c r="O32" s="69"/>
      <c r="P32" s="69">
        <v>5</v>
      </c>
      <c r="Q32" s="69">
        <v>6</v>
      </c>
      <c r="R32" s="89">
        <v>29</v>
      </c>
      <c r="S32" s="35">
        <f>(SUM(G32:M32)*1.43+(N32*0+O32*2.5+P32*5+Q32*7.5+R32*10)/$F32)/2</f>
        <v>9.504999999999999</v>
      </c>
      <c r="T32" s="88">
        <v>1</v>
      </c>
      <c r="U32" s="69">
        <v>1</v>
      </c>
      <c r="V32" s="69">
        <v>1</v>
      </c>
      <c r="W32" s="69">
        <v>1</v>
      </c>
      <c r="X32" s="69">
        <v>1</v>
      </c>
      <c r="Y32" s="69">
        <v>1</v>
      </c>
      <c r="Z32" s="69">
        <v>1</v>
      </c>
      <c r="AA32" s="69">
        <v>1</v>
      </c>
      <c r="AB32" s="69">
        <v>1</v>
      </c>
      <c r="AC32" s="89">
        <v>1</v>
      </c>
      <c r="AD32" s="88"/>
      <c r="AE32" s="69"/>
      <c r="AF32" s="69">
        <v>8</v>
      </c>
      <c r="AG32" s="69">
        <v>5</v>
      </c>
      <c r="AH32" s="90">
        <v>27</v>
      </c>
      <c r="AI32" s="35">
        <f>(SUM(T32:AC32)*1+(AD32*0+AE32*2.5+AF32*5+AG32*7.5+AH32*10)/$F32)/2</f>
        <v>9.34375</v>
      </c>
      <c r="AJ32" s="88">
        <v>1</v>
      </c>
      <c r="AK32" s="69">
        <v>1</v>
      </c>
      <c r="AL32" s="69">
        <v>1</v>
      </c>
      <c r="AM32" s="89">
        <v>1</v>
      </c>
      <c r="AN32" s="88"/>
      <c r="AO32" s="69">
        <v>2</v>
      </c>
      <c r="AP32" s="69">
        <v>5</v>
      </c>
      <c r="AQ32" s="69">
        <v>3</v>
      </c>
      <c r="AR32" s="89">
        <v>30</v>
      </c>
      <c r="AS32" s="35">
        <f>(SUM(AJ32:AM32)*2.5+(AN32*0+AO32*2.5+AP32*5+AQ32*7.5+AR32*10)/$F32)/2</f>
        <v>9.40625</v>
      </c>
      <c r="AT32" s="88">
        <v>1</v>
      </c>
      <c r="AU32" s="69">
        <v>1</v>
      </c>
      <c r="AV32" s="69">
        <v>1</v>
      </c>
      <c r="AW32" s="89">
        <v>1</v>
      </c>
      <c r="AX32" s="88"/>
      <c r="AY32" s="69">
        <v>1</v>
      </c>
      <c r="AZ32" s="69">
        <v>7</v>
      </c>
      <c r="BA32" s="69">
        <v>4</v>
      </c>
      <c r="BB32" s="89">
        <v>2</v>
      </c>
      <c r="BC32" s="35">
        <f>(SUM(AT32:AW32)*2.5+(AX32*0+AY32*2.5+AZ32*5+BA32*7.5+BB32*10)/$F32)/2</f>
        <v>6.09375</v>
      </c>
      <c r="BD32" s="36">
        <f>(S32+AI32+AS32+BC32)/4</f>
        <v>8.5871874999999989</v>
      </c>
      <c r="BE32" s="88"/>
      <c r="BF32" s="69"/>
      <c r="BG32" s="69">
        <v>1</v>
      </c>
      <c r="BH32" s="69">
        <v>1</v>
      </c>
      <c r="BI32" s="69">
        <v>1</v>
      </c>
      <c r="BJ32" s="89">
        <v>1</v>
      </c>
      <c r="BK32" s="70"/>
      <c r="BL32" s="69"/>
      <c r="BM32" s="69">
        <v>5</v>
      </c>
      <c r="BN32" s="69">
        <v>20</v>
      </c>
      <c r="BO32" s="90">
        <v>15</v>
      </c>
      <c r="BP32" s="35">
        <f>(SUM(BE32:BJ32)*1.67+(BK32*0+BL32*2.5+BM32*5+BN32*7.5+BO32*10)/$F32)/2</f>
        <v>7.4024999999999999</v>
      </c>
      <c r="BQ32" s="88">
        <v>1</v>
      </c>
      <c r="BR32" s="69">
        <v>1</v>
      </c>
      <c r="BS32" s="89"/>
      <c r="BT32" s="70"/>
      <c r="BU32" s="69"/>
      <c r="BV32" s="69">
        <v>17</v>
      </c>
      <c r="BW32" s="69">
        <v>23</v>
      </c>
      <c r="BX32" s="90"/>
      <c r="BY32" s="90"/>
      <c r="BZ32" s="35">
        <f>(SUM(BQ32:BS32)*3.33+(BT32*0+BU32*0+BV32*2.5+BW32*5+BX32*7.5+BY32*10)/$F32)/2</f>
        <v>5.2987500000000001</v>
      </c>
      <c r="CA32" s="88">
        <v>1</v>
      </c>
      <c r="CB32" s="69">
        <v>1</v>
      </c>
      <c r="CC32" s="69">
        <v>1</v>
      </c>
      <c r="CD32" s="89"/>
      <c r="CE32" s="91"/>
      <c r="CF32" s="69"/>
      <c r="CG32" s="69"/>
      <c r="CH32" s="70">
        <v>11</v>
      </c>
      <c r="CI32" s="69">
        <v>29</v>
      </c>
      <c r="CJ32" s="35">
        <f>(SUM(CA32:CD32)*2.5+(CE32*0+CF32*2.5+CG32*5+CH32*7.5+CI32*10)/$F32)/2</f>
        <v>8.40625</v>
      </c>
      <c r="CK32" s="88"/>
      <c r="CL32" s="69"/>
      <c r="CM32" s="69"/>
      <c r="CN32" s="90">
        <v>1</v>
      </c>
      <c r="CO32" s="90"/>
      <c r="CP32" s="90"/>
      <c r="CQ32" s="89"/>
      <c r="CR32" s="70"/>
      <c r="CS32" s="69"/>
      <c r="CT32" s="69"/>
      <c r="CU32" s="69">
        <v>12</v>
      </c>
      <c r="CV32" s="69">
        <v>28</v>
      </c>
      <c r="CW32" s="35">
        <f>(SUM(CK32:CQ32)*1.43+(CR32*0+CS32*2.5+CT32*5+CU32*7.5+CV32*10)/$F32)/2</f>
        <v>5.34</v>
      </c>
      <c r="CX32" s="89">
        <v>1</v>
      </c>
      <c r="CY32" s="89">
        <v>1</v>
      </c>
      <c r="CZ32" s="89">
        <v>1</v>
      </c>
      <c r="DA32" s="70"/>
      <c r="DB32" s="69"/>
      <c r="DC32" s="69"/>
      <c r="DD32" s="69">
        <v>2</v>
      </c>
      <c r="DE32" s="69">
        <v>4</v>
      </c>
      <c r="DF32" s="69">
        <v>33</v>
      </c>
      <c r="DG32" s="35">
        <f>(SUM(CX32:CZ32)*3.33+(DA32*0+DB32*0+DC32*2.5+DD32*5+DE32*7.5+DF32*10)/$F32)/2</f>
        <v>9.620000000000001</v>
      </c>
      <c r="DH32" s="88"/>
      <c r="DI32" s="69"/>
      <c r="DJ32" s="69"/>
      <c r="DK32" s="89">
        <v>1</v>
      </c>
      <c r="DL32" s="70"/>
      <c r="DM32" s="69"/>
      <c r="DN32" s="69">
        <v>4</v>
      </c>
      <c r="DO32" s="69">
        <v>7</v>
      </c>
      <c r="DP32" s="69">
        <v>29</v>
      </c>
      <c r="DQ32" s="35">
        <f>(SUM(DH32:DK32)*3.33+(DL32*0+DM32*2.5+DN32*5+DO32*7.5+DP32*10)/$F32)/2</f>
        <v>6.19625</v>
      </c>
      <c r="DR32" s="88"/>
      <c r="DS32" s="69"/>
      <c r="DT32" s="69"/>
      <c r="DU32" s="69"/>
      <c r="DV32" s="69"/>
      <c r="DW32" s="69">
        <v>1</v>
      </c>
      <c r="DX32" s="69">
        <v>1</v>
      </c>
      <c r="DY32" s="89"/>
      <c r="DZ32" s="70"/>
      <c r="EA32" s="69"/>
      <c r="EB32" s="69">
        <v>11</v>
      </c>
      <c r="EC32" s="69">
        <v>1</v>
      </c>
      <c r="ED32" s="69"/>
      <c r="EE32" s="35">
        <f>(SUM(DR32:DY32)*1.25+(DZ32*0+EA32*2.5+EB32*5+EC32*7.5+ED32*10)/$F32)/2</f>
        <v>2.03125</v>
      </c>
      <c r="EF32" s="36">
        <f>(CW32+DG32+DQ32+EE32+CJ32+BZ32+BP32)/7</f>
        <v>6.3278571428571428</v>
      </c>
      <c r="EG32" s="88"/>
      <c r="EH32" s="69"/>
      <c r="EI32" s="69">
        <v>2</v>
      </c>
      <c r="EJ32" s="89">
        <v>38</v>
      </c>
      <c r="EK32" s="48">
        <f>(EG32*0+EH32*5+EI32*7.5+EJ32*10)/$F32</f>
        <v>9.875</v>
      </c>
      <c r="EL32" s="62">
        <f>SUM(EG32:EJ32)/$F32</f>
        <v>1</v>
      </c>
      <c r="EM32" s="70"/>
      <c r="EN32" s="69"/>
      <c r="EO32" s="69">
        <v>6</v>
      </c>
      <c r="EP32" s="69">
        <v>34</v>
      </c>
      <c r="EQ32" s="37">
        <f>(EM32*0+EN32*5+EO32*7.5+EP32*10)/$F32</f>
        <v>9.625</v>
      </c>
      <c r="ER32" s="50">
        <f>SUM(EM32:EP32)/$F32</f>
        <v>1</v>
      </c>
      <c r="ES32" s="51">
        <f>(EK32+EQ32)/2</f>
        <v>9.75</v>
      </c>
      <c r="ET32" s="52">
        <f>(SUM(EH32:EJ32)+SUM(EN32:EP32))/($F32*2)</f>
        <v>1</v>
      </c>
      <c r="EU32" s="70"/>
      <c r="EV32" s="69">
        <v>4</v>
      </c>
      <c r="EW32" s="69">
        <v>6</v>
      </c>
      <c r="EX32" s="90">
        <v>28</v>
      </c>
      <c r="EY32" s="53">
        <f>(EU32*0+EV32*5+EW32*7.5+EX32*10)/$F32</f>
        <v>8.625</v>
      </c>
      <c r="EZ32" s="54">
        <v>1</v>
      </c>
      <c r="FA32" s="70"/>
      <c r="FB32" s="69">
        <v>1</v>
      </c>
      <c r="FC32" s="69">
        <v>6</v>
      </c>
      <c r="FD32" s="69">
        <v>33</v>
      </c>
      <c r="FE32" s="55">
        <f>(FA32*0+FB32*5+FC32*7.5+FD32*10)/$F32</f>
        <v>9.5</v>
      </c>
      <c r="FF32" s="56">
        <f>SUM(FB32:FD32)/$F32</f>
        <v>1</v>
      </c>
      <c r="FG32" s="70"/>
      <c r="FH32" s="69">
        <v>3</v>
      </c>
      <c r="FI32" s="69">
        <v>4</v>
      </c>
      <c r="FJ32" s="69">
        <v>33</v>
      </c>
      <c r="FK32" s="37">
        <f>(FG32*0+FH32*5+FI32*7.5+FJ32*10)/$F32</f>
        <v>9.375</v>
      </c>
      <c r="FL32" s="57">
        <f>SUM(FH32:FJ32)/$F32</f>
        <v>1</v>
      </c>
      <c r="FM32" s="58">
        <f>(EY32+FE32+FK32)/3</f>
        <v>9.1666666666666661</v>
      </c>
      <c r="FN32" s="59">
        <v>1</v>
      </c>
    </row>
    <row r="33" spans="1:170" ht="53.25" customHeight="1">
      <c r="A33" s="86">
        <v>22</v>
      </c>
      <c r="B33" s="85">
        <v>25</v>
      </c>
      <c r="C33" s="149" t="s">
        <v>155</v>
      </c>
      <c r="D33" s="149"/>
      <c r="E33" s="86">
        <v>45</v>
      </c>
      <c r="F33" s="87">
        <v>10</v>
      </c>
      <c r="G33" s="88">
        <v>1</v>
      </c>
      <c r="H33" s="69">
        <v>1</v>
      </c>
      <c r="I33" s="69">
        <v>1</v>
      </c>
      <c r="J33" s="69">
        <v>1</v>
      </c>
      <c r="K33" s="69">
        <v>1</v>
      </c>
      <c r="L33" s="69">
        <v>1</v>
      </c>
      <c r="M33" s="89">
        <v>1</v>
      </c>
      <c r="N33" s="88"/>
      <c r="O33" s="69"/>
      <c r="P33" s="69"/>
      <c r="Q33" s="69">
        <v>4</v>
      </c>
      <c r="R33" s="89">
        <v>6</v>
      </c>
      <c r="S33" s="35">
        <f>(SUM(G33:M33)*1.43+(N33*0+O33*2.5+P33*5+Q33*7.5+R33*10)/$F33)/2</f>
        <v>9.504999999999999</v>
      </c>
      <c r="T33" s="88">
        <v>1</v>
      </c>
      <c r="U33" s="69">
        <v>1</v>
      </c>
      <c r="V33" s="69"/>
      <c r="W33" s="69"/>
      <c r="X33" s="69">
        <v>1</v>
      </c>
      <c r="Y33" s="69">
        <v>1</v>
      </c>
      <c r="Z33" s="69">
        <v>1</v>
      </c>
      <c r="AA33" s="69">
        <v>1</v>
      </c>
      <c r="AB33" s="69">
        <v>1</v>
      </c>
      <c r="AC33" s="89">
        <v>1</v>
      </c>
      <c r="AD33" s="88"/>
      <c r="AE33" s="69"/>
      <c r="AF33" s="69"/>
      <c r="AG33" s="69"/>
      <c r="AH33" s="90">
        <v>10</v>
      </c>
      <c r="AI33" s="35">
        <f>(SUM(T33:AC33)*1+(AD33*0+AE33*2.5+AF33*5+AG33*7.5+AH33*10)/$F33)/2</f>
        <v>9</v>
      </c>
      <c r="AJ33" s="88">
        <v>1</v>
      </c>
      <c r="AK33" s="69">
        <v>1</v>
      </c>
      <c r="AL33" s="69">
        <v>1</v>
      </c>
      <c r="AM33" s="89">
        <v>1</v>
      </c>
      <c r="AN33" s="88"/>
      <c r="AO33" s="69"/>
      <c r="AP33" s="69">
        <v>3</v>
      </c>
      <c r="AQ33" s="69">
        <v>7</v>
      </c>
      <c r="AR33" s="89">
        <v>1</v>
      </c>
      <c r="AS33" s="35">
        <f>(SUM(AJ33:AM33)*2.5+(AN33*0+AO33*2.5+AP33*5+AQ33*7.5+AR33*10)/$F33)/2</f>
        <v>8.875</v>
      </c>
      <c r="AT33" s="88">
        <v>1</v>
      </c>
      <c r="AU33" s="69">
        <v>1</v>
      </c>
      <c r="AV33" s="69">
        <v>1</v>
      </c>
      <c r="AW33" s="89"/>
      <c r="AX33" s="88"/>
      <c r="AY33" s="69"/>
      <c r="AZ33" s="69">
        <v>2</v>
      </c>
      <c r="BA33" s="69">
        <v>8</v>
      </c>
      <c r="BB33" s="89"/>
      <c r="BC33" s="35">
        <f>(SUM(AT33:AW33)*2.5+(AX33*0+AY33*2.5+AZ33*5+BA33*7.5+BB33*10)/$F33)/2</f>
        <v>7.25</v>
      </c>
      <c r="BD33" s="36">
        <f>(S33+AI33+AS33+BC33)/4</f>
        <v>8.6574999999999989</v>
      </c>
      <c r="BE33" s="88"/>
      <c r="BF33" s="69"/>
      <c r="BG33" s="69">
        <v>1</v>
      </c>
      <c r="BH33" s="69">
        <v>1</v>
      </c>
      <c r="BI33" s="69">
        <v>1</v>
      </c>
      <c r="BJ33" s="89"/>
      <c r="BK33" s="70"/>
      <c r="BL33" s="69"/>
      <c r="BM33" s="69">
        <v>3</v>
      </c>
      <c r="BN33" s="69">
        <v>6</v>
      </c>
      <c r="BO33" s="90">
        <v>1</v>
      </c>
      <c r="BP33" s="35">
        <f>(SUM(BE33:BJ33)*1.67+(BK33*0+BL33*2.5+BM33*5+BN33*7.5+BO33*10)/$F33)/2</f>
        <v>6.0049999999999999</v>
      </c>
      <c r="BQ33" s="88">
        <v>1</v>
      </c>
      <c r="BR33" s="69">
        <v>1</v>
      </c>
      <c r="BS33" s="89"/>
      <c r="BT33" s="70"/>
      <c r="BU33" s="69"/>
      <c r="BV33" s="69"/>
      <c r="BW33" s="69">
        <v>10</v>
      </c>
      <c r="BX33" s="90"/>
      <c r="BY33" s="90"/>
      <c r="BZ33" s="35">
        <f>(SUM(BQ33:BS33)*3.33+(BT33*0+BU33*0+BV33*2.5+BW33*5+BX33*7.5+BY33*10)/$F33)/2</f>
        <v>5.83</v>
      </c>
      <c r="CA33" s="88"/>
      <c r="CB33" s="69"/>
      <c r="CC33" s="69">
        <v>1</v>
      </c>
      <c r="CD33" s="89"/>
      <c r="CE33" s="91"/>
      <c r="CF33" s="69"/>
      <c r="CG33" s="69"/>
      <c r="CH33" s="70"/>
      <c r="CI33" s="69">
        <v>10</v>
      </c>
      <c r="CJ33" s="35">
        <f>(SUM(CA33:CD33)*2.5+(CE33*0+CF33*2.5+CG33*5+CH33*7.5+CI33*10)/$F33)/2</f>
        <v>6.25</v>
      </c>
      <c r="CK33" s="88"/>
      <c r="CL33" s="69"/>
      <c r="CM33" s="69"/>
      <c r="CN33" s="90">
        <v>1</v>
      </c>
      <c r="CO33" s="90"/>
      <c r="CP33" s="90"/>
      <c r="CQ33" s="89"/>
      <c r="CR33" s="70"/>
      <c r="CS33" s="69"/>
      <c r="CT33" s="69"/>
      <c r="CU33" s="69"/>
      <c r="CV33" s="69">
        <v>10</v>
      </c>
      <c r="CW33" s="35">
        <f>(SUM(CK33:CQ33)*1.43+(CR33*0+CS33*2.5+CT33*5+CU33*7.5+CV33*10)/$F33)/2</f>
        <v>5.7149999999999999</v>
      </c>
      <c r="CX33" s="89">
        <v>1</v>
      </c>
      <c r="CY33" s="89">
        <v>1</v>
      </c>
      <c r="CZ33" s="89">
        <v>1</v>
      </c>
      <c r="DA33" s="70"/>
      <c r="DB33" s="69"/>
      <c r="DC33" s="69"/>
      <c r="DD33" s="69"/>
      <c r="DE33" s="69"/>
      <c r="DF33" s="69">
        <v>10</v>
      </c>
      <c r="DG33" s="35">
        <f>(SUM(CX33:CZ33)*3.33+(DA33*0+DB33*0+DC33*2.5+DD33*5+DE33*7.5+DF33*10)/$F33)/2</f>
        <v>9.995000000000001</v>
      </c>
      <c r="DH33" s="88"/>
      <c r="DI33" s="69"/>
      <c r="DJ33" s="69"/>
      <c r="DK33" s="89"/>
      <c r="DL33" s="70"/>
      <c r="DM33" s="69"/>
      <c r="DN33" s="69"/>
      <c r="DO33" s="69"/>
      <c r="DP33" s="69"/>
      <c r="DQ33" s="35">
        <f>(SUM(DH33:DK33)*3.33+(DL33*0+DM33*2.5+DN33*5+DO33*7.5+DP33*10)/$F33)/2</f>
        <v>0</v>
      </c>
      <c r="DR33" s="88"/>
      <c r="DS33" s="69"/>
      <c r="DT33" s="69"/>
      <c r="DU33" s="69"/>
      <c r="DV33" s="69"/>
      <c r="DW33" s="69"/>
      <c r="DX33" s="69"/>
      <c r="DY33" s="89"/>
      <c r="DZ33" s="70"/>
      <c r="EA33" s="69"/>
      <c r="EB33" s="69"/>
      <c r="EC33" s="69"/>
      <c r="ED33" s="69"/>
      <c r="EE33" s="35">
        <f>(SUM(DR33:DY33)*1.25+(DZ33*0+EA33*2.5+EB33*5+EC33*7.5+ED33*10)/$F33)/2</f>
        <v>0</v>
      </c>
      <c r="EF33" s="36">
        <f>(CW33+DG33+DQ33+EE33+CJ33+BZ33+BP33)/7</f>
        <v>4.8278571428571428</v>
      </c>
      <c r="EG33" s="88"/>
      <c r="EH33" s="69"/>
      <c r="EI33" s="69"/>
      <c r="EJ33" s="89">
        <v>10</v>
      </c>
      <c r="EK33" s="48">
        <f>(EG33*0+EH33*5+EI33*7.5+EJ33*10)/$F33</f>
        <v>10</v>
      </c>
      <c r="EL33" s="62">
        <f>SUM(EG33:EJ33)/$F33</f>
        <v>1</v>
      </c>
      <c r="EM33" s="70"/>
      <c r="EN33" s="69"/>
      <c r="EO33" s="69"/>
      <c r="EP33" s="69">
        <v>10</v>
      </c>
      <c r="EQ33" s="37">
        <f>(EM33*0+EN33*5+EO33*7.5+EP33*10)/$F33</f>
        <v>10</v>
      </c>
      <c r="ER33" s="50">
        <f>SUM(EM33:EP33)/$F33</f>
        <v>1</v>
      </c>
      <c r="ES33" s="51">
        <f>(EK33+EQ33)/2</f>
        <v>10</v>
      </c>
      <c r="ET33" s="52">
        <f>(SUM(EH33:EJ33)+SUM(EN33:EP33))/($F33*2)</f>
        <v>1</v>
      </c>
      <c r="EU33" s="70"/>
      <c r="EV33" s="69"/>
      <c r="EW33" s="69">
        <v>9</v>
      </c>
      <c r="EX33" s="90">
        <v>1</v>
      </c>
      <c r="EY33" s="53">
        <f>(EU33*0+EV33*5+EW33*7.5+EX33*10)/$F33</f>
        <v>7.75</v>
      </c>
      <c r="EZ33" s="54">
        <f>SUM(EV33:EX33)/$F33</f>
        <v>1</v>
      </c>
      <c r="FA33" s="70"/>
      <c r="FB33" s="69"/>
      <c r="FC33" s="69"/>
      <c r="FD33" s="69">
        <v>10</v>
      </c>
      <c r="FE33" s="55">
        <f>(FA33*0+FB33*5+FC33*7.5+FD33*10)/$F33</f>
        <v>10</v>
      </c>
      <c r="FF33" s="56">
        <f>SUM(FB33:FD33)/$F33</f>
        <v>1</v>
      </c>
      <c r="FG33" s="70"/>
      <c r="FH33" s="69"/>
      <c r="FI33" s="69"/>
      <c r="FJ33" s="69">
        <v>10</v>
      </c>
      <c r="FK33" s="37">
        <f>(FG33*0+FH33*5+FI33*7.5+FJ33*10)/$F33</f>
        <v>10</v>
      </c>
      <c r="FL33" s="57">
        <f>SUM(FH33:FJ33)/$F33</f>
        <v>1</v>
      </c>
      <c r="FM33" s="58">
        <f>(EY33+FE33+FK33)/3</f>
        <v>9.25</v>
      </c>
      <c r="FN33" s="59">
        <v>1</v>
      </c>
    </row>
    <row r="34" spans="1:170" ht="54" customHeight="1">
      <c r="A34" s="86">
        <v>23</v>
      </c>
      <c r="B34" s="85">
        <v>26</v>
      </c>
      <c r="C34" s="149" t="s">
        <v>156</v>
      </c>
      <c r="D34" s="149"/>
      <c r="E34" s="86">
        <v>55</v>
      </c>
      <c r="F34" s="87">
        <v>11</v>
      </c>
      <c r="G34" s="88">
        <v>1</v>
      </c>
      <c r="H34" s="69">
        <v>1</v>
      </c>
      <c r="I34" s="69">
        <v>1</v>
      </c>
      <c r="J34" s="69">
        <v>1</v>
      </c>
      <c r="K34" s="69">
        <v>1</v>
      </c>
      <c r="L34" s="69">
        <v>1</v>
      </c>
      <c r="M34" s="89">
        <v>1</v>
      </c>
      <c r="N34" s="88"/>
      <c r="O34" s="69"/>
      <c r="P34" s="69"/>
      <c r="Q34" s="69">
        <v>2</v>
      </c>
      <c r="R34" s="89">
        <v>9</v>
      </c>
      <c r="S34" s="35">
        <f>(SUM(G34:M34)*1.43+(N34*0+O34*2.5+P34*5+Q34*7.5+R34*10)/$F34)/2</f>
        <v>9.7777272727272724</v>
      </c>
      <c r="T34" s="88">
        <v>1</v>
      </c>
      <c r="U34" s="69">
        <v>1</v>
      </c>
      <c r="V34" s="69"/>
      <c r="W34" s="69"/>
      <c r="X34" s="69">
        <v>1</v>
      </c>
      <c r="Y34" s="69">
        <v>1</v>
      </c>
      <c r="Z34" s="69">
        <v>1</v>
      </c>
      <c r="AA34" s="69">
        <v>1</v>
      </c>
      <c r="AB34" s="69">
        <v>1</v>
      </c>
      <c r="AC34" s="89">
        <v>1</v>
      </c>
      <c r="AD34" s="88"/>
      <c r="AE34" s="69"/>
      <c r="AF34" s="69"/>
      <c r="AG34" s="69">
        <v>2</v>
      </c>
      <c r="AH34" s="90">
        <v>9</v>
      </c>
      <c r="AI34" s="35">
        <f>(SUM(T34:AC34)*1+(AD34*0+AE34*2.5+AF34*5+AG34*7.5+AH34*10)/$F34)/2</f>
        <v>8.7727272727272734</v>
      </c>
      <c r="AJ34" s="88">
        <v>1</v>
      </c>
      <c r="AK34" s="69">
        <v>1</v>
      </c>
      <c r="AL34" s="69">
        <v>1</v>
      </c>
      <c r="AM34" s="89">
        <v>1</v>
      </c>
      <c r="AN34" s="88">
        <v>0</v>
      </c>
      <c r="AO34" s="69">
        <v>0</v>
      </c>
      <c r="AP34" s="69">
        <v>0</v>
      </c>
      <c r="AQ34" s="69">
        <v>3</v>
      </c>
      <c r="AR34" s="89">
        <v>8</v>
      </c>
      <c r="AS34" s="35">
        <f>(SUM(AJ34:AM34)*2.5+(AN34*0+AO34*2.5+AP34*5+AQ34*7.5+AR34*10)/$F34)/2</f>
        <v>9.6590909090909101</v>
      </c>
      <c r="AT34" s="88"/>
      <c r="AU34" s="69"/>
      <c r="AV34" s="69"/>
      <c r="AW34" s="89"/>
      <c r="AX34" s="88"/>
      <c r="AY34" s="69"/>
      <c r="AZ34" s="69">
        <v>3</v>
      </c>
      <c r="BA34" s="69">
        <v>4</v>
      </c>
      <c r="BB34" s="89"/>
      <c r="BC34" s="35">
        <f>(SUM(AT34:AW34)*2.5+(AX34*0+AY34*2.5+AZ34*5+BA34*7.5+BB34*10)/$F34)/2</f>
        <v>2.0454545454545454</v>
      </c>
      <c r="BD34" s="36">
        <f>(S34+AI34+AS34+BC34)/4</f>
        <v>7.5637500000000006</v>
      </c>
      <c r="BE34" s="88"/>
      <c r="BF34" s="69"/>
      <c r="BG34" s="69">
        <v>1</v>
      </c>
      <c r="BH34" s="69"/>
      <c r="BI34" s="69"/>
      <c r="BJ34" s="89"/>
      <c r="BK34" s="70"/>
      <c r="BL34" s="69"/>
      <c r="BM34" s="69">
        <v>7</v>
      </c>
      <c r="BN34" s="69">
        <v>3</v>
      </c>
      <c r="BO34" s="90"/>
      <c r="BP34" s="35">
        <f>(SUM(BE34:BJ34)*1.67+(BK34*0+BL34*2.5+BM34*5+BN34*7.5+BO34*10)/$F34)/2</f>
        <v>3.4486363636363637</v>
      </c>
      <c r="BQ34" s="88">
        <v>1</v>
      </c>
      <c r="BR34" s="69">
        <v>1</v>
      </c>
      <c r="BS34" s="89"/>
      <c r="BT34" s="70"/>
      <c r="BU34" s="69">
        <v>1</v>
      </c>
      <c r="BV34" s="69">
        <v>4</v>
      </c>
      <c r="BW34" s="69">
        <v>6</v>
      </c>
      <c r="BX34" s="90"/>
      <c r="BY34" s="90"/>
      <c r="BZ34" s="35">
        <f>(SUM(BQ34:BS34)*3.33+(BT34*0+BU34*0+BV34*2.5+BW34*5+BX34*7.5+BY34*10)/$F34)/2</f>
        <v>5.1481818181818184</v>
      </c>
      <c r="CA34" s="88"/>
      <c r="CB34" s="69"/>
      <c r="CC34" s="69"/>
      <c r="CD34" s="89"/>
      <c r="CE34" s="91"/>
      <c r="CF34" s="69"/>
      <c r="CG34" s="69"/>
      <c r="CH34" s="70"/>
      <c r="CI34" s="69"/>
      <c r="CJ34" s="35">
        <f>(SUM(CA34:CD34)*2.5+(CE34*0+CF34*2.5+CG34*5+CH34*7.5+CI34*10)/$F34)/2</f>
        <v>0</v>
      </c>
      <c r="CK34" s="88"/>
      <c r="CL34" s="69"/>
      <c r="CM34" s="69"/>
      <c r="CN34" s="90">
        <v>1</v>
      </c>
      <c r="CO34" s="90"/>
      <c r="CP34" s="90"/>
      <c r="CQ34" s="89"/>
      <c r="CR34" s="70"/>
      <c r="CS34" s="69"/>
      <c r="CT34" s="69"/>
      <c r="CU34" s="69">
        <v>2</v>
      </c>
      <c r="CV34" s="69">
        <v>8</v>
      </c>
      <c r="CW34" s="35">
        <f>(SUM(CK34:CQ34)*1.43+(CR34*0+CS34*2.5+CT34*5+CU34*7.5+CV34*10)/$F34)/2</f>
        <v>5.0331818181818182</v>
      </c>
      <c r="CX34" s="88">
        <v>1</v>
      </c>
      <c r="CY34" s="69">
        <v>1</v>
      </c>
      <c r="CZ34" s="89"/>
      <c r="DA34" s="70"/>
      <c r="DB34" s="69"/>
      <c r="DC34" s="69"/>
      <c r="DD34" s="69"/>
      <c r="DE34" s="69">
        <v>1</v>
      </c>
      <c r="DF34" s="69">
        <v>10</v>
      </c>
      <c r="DG34" s="35">
        <f>(SUM(CX34:CZ34)*3.33+(DA34*0+DB34*0+DC34*2.5+DD34*5+DE34*7.5+DF34*10)/$F34)/2</f>
        <v>8.2163636363636368</v>
      </c>
      <c r="DH34" s="88"/>
      <c r="DI34" s="69"/>
      <c r="DJ34" s="69"/>
      <c r="DK34" s="89"/>
      <c r="DL34" s="70"/>
      <c r="DM34" s="69"/>
      <c r="DN34" s="69"/>
      <c r="DO34" s="69"/>
      <c r="DP34" s="69"/>
      <c r="DQ34" s="35">
        <f>(SUM(DH34:DK34)*3.33+(DL34*0+DM34*2.5+DN34*5+DO34*7.5+DP34*10)/$F34)/2</f>
        <v>0</v>
      </c>
      <c r="DR34" s="88"/>
      <c r="DS34" s="69"/>
      <c r="DT34" s="69"/>
      <c r="DU34" s="69"/>
      <c r="DV34" s="69"/>
      <c r="DW34" s="69"/>
      <c r="DX34" s="69"/>
      <c r="DY34" s="89"/>
      <c r="DZ34" s="70"/>
      <c r="EA34" s="69"/>
      <c r="EB34" s="69"/>
      <c r="EC34" s="69"/>
      <c r="ED34" s="69"/>
      <c r="EE34" s="35">
        <f>(SUM(DR34:DY34)*1.25+(DZ34*0+EA34*2.5+EB34*5+EC34*7.5+ED34*10)/$F34)/2</f>
        <v>0</v>
      </c>
      <c r="EF34" s="36">
        <f>(CW34+DG34+DQ34+EE34+CJ34+BZ34+BP34)/7</f>
        <v>3.1209090909090911</v>
      </c>
      <c r="EG34" s="88"/>
      <c r="EH34" s="69"/>
      <c r="EI34" s="69">
        <v>1</v>
      </c>
      <c r="EJ34" s="89">
        <v>10</v>
      </c>
      <c r="EK34" s="48">
        <f>(EG34*0+EH34*5+EI34*7.5+EJ34*10)/$F34</f>
        <v>9.7727272727272734</v>
      </c>
      <c r="EL34" s="62">
        <f>SUM(EG34:EJ34)/$F34</f>
        <v>1</v>
      </c>
      <c r="EM34" s="70"/>
      <c r="EN34" s="69"/>
      <c r="EO34" s="69">
        <v>1</v>
      </c>
      <c r="EP34" s="69">
        <v>10</v>
      </c>
      <c r="EQ34" s="37">
        <f>(EM34*0+EN34*5+EO34*7.5+EP34*10)/$F34</f>
        <v>9.7727272727272734</v>
      </c>
      <c r="ER34" s="50">
        <f>SUM(EM34:EP34)/$F34</f>
        <v>1</v>
      </c>
      <c r="ES34" s="51">
        <f>(EK34+EQ34)/2</f>
        <v>9.7727272727272734</v>
      </c>
      <c r="ET34" s="52">
        <f>(SUM(EH34:EJ34)+SUM(EN34:EP34))/($F34*2)</f>
        <v>1</v>
      </c>
      <c r="EU34" s="70"/>
      <c r="EV34" s="69">
        <v>2</v>
      </c>
      <c r="EW34" s="69">
        <v>5</v>
      </c>
      <c r="EX34" s="90">
        <v>4</v>
      </c>
      <c r="EY34" s="53">
        <f>(EU34*0+EV34*5+EW34*7.5+EX34*10)/$F34</f>
        <v>7.9545454545454541</v>
      </c>
      <c r="EZ34" s="54">
        <f>SUM(EV34:EX34)/$F34</f>
        <v>1</v>
      </c>
      <c r="FA34" s="70"/>
      <c r="FB34" s="69"/>
      <c r="FC34" s="69">
        <v>3</v>
      </c>
      <c r="FD34" s="69">
        <v>8</v>
      </c>
      <c r="FE34" s="55">
        <f>(FA34*0+FB34*5+FC34*7.5+FD34*10)/$F34</f>
        <v>9.3181818181818183</v>
      </c>
      <c r="FF34" s="56">
        <f>SUM(FB34:FD34)/$F34</f>
        <v>1</v>
      </c>
      <c r="FG34" s="70"/>
      <c r="FH34" s="69"/>
      <c r="FI34" s="69"/>
      <c r="FJ34" s="69">
        <v>11</v>
      </c>
      <c r="FK34" s="37">
        <f>(FG34*0+FH34*5+FI34*7.5+FJ34*10)/$F34</f>
        <v>10</v>
      </c>
      <c r="FL34" s="57">
        <f>SUM(FH34:FJ34)/$F34</f>
        <v>1</v>
      </c>
      <c r="FM34" s="58">
        <f>(EY34+FE34+FK34)/3</f>
        <v>9.0909090909090917</v>
      </c>
      <c r="FN34" s="59">
        <v>1</v>
      </c>
    </row>
    <row r="35" spans="1:170" ht="58.5" customHeight="1">
      <c r="A35" s="86">
        <v>24</v>
      </c>
      <c r="B35" s="85">
        <v>27</v>
      </c>
      <c r="C35" s="149" t="s">
        <v>157</v>
      </c>
      <c r="D35" s="149"/>
      <c r="E35" s="86">
        <v>80</v>
      </c>
      <c r="F35" s="87">
        <v>19</v>
      </c>
      <c r="G35" s="88">
        <v>1</v>
      </c>
      <c r="H35" s="69">
        <v>1</v>
      </c>
      <c r="I35" s="69">
        <v>1</v>
      </c>
      <c r="J35" s="69">
        <v>1</v>
      </c>
      <c r="K35" s="69">
        <v>1</v>
      </c>
      <c r="L35" s="69">
        <v>1</v>
      </c>
      <c r="M35" s="89">
        <v>1</v>
      </c>
      <c r="N35" s="88"/>
      <c r="O35" s="69"/>
      <c r="P35" s="69">
        <v>4</v>
      </c>
      <c r="Q35" s="69">
        <v>10</v>
      </c>
      <c r="R35" s="89">
        <v>5</v>
      </c>
      <c r="S35" s="35">
        <f>(SUM(G35:M35)*1.43+(N35*0+O35*2.5+P35*5+Q35*7.5+R35*10)/$F35)/2</f>
        <v>8.8207894736842114</v>
      </c>
      <c r="T35" s="88">
        <v>1</v>
      </c>
      <c r="U35" s="69">
        <v>1</v>
      </c>
      <c r="V35" s="69"/>
      <c r="W35" s="69"/>
      <c r="X35" s="69">
        <v>1</v>
      </c>
      <c r="Y35" s="69">
        <v>1</v>
      </c>
      <c r="Z35" s="69">
        <v>1</v>
      </c>
      <c r="AA35" s="69">
        <v>1</v>
      </c>
      <c r="AB35" s="69">
        <v>1</v>
      </c>
      <c r="AC35" s="89">
        <v>1</v>
      </c>
      <c r="AD35" s="88"/>
      <c r="AE35" s="69"/>
      <c r="AF35" s="69">
        <v>2</v>
      </c>
      <c r="AG35" s="69">
        <v>11</v>
      </c>
      <c r="AH35" s="90">
        <v>6</v>
      </c>
      <c r="AI35" s="35">
        <f>(SUM(T35:AC35)*1+(AD35*0+AE35*2.5+AF35*5+AG35*7.5+AH35*10)/$F35)/2</f>
        <v>8.0131578947368425</v>
      </c>
      <c r="AJ35" s="88">
        <v>1</v>
      </c>
      <c r="AK35" s="69">
        <v>1</v>
      </c>
      <c r="AL35" s="69">
        <v>1</v>
      </c>
      <c r="AM35" s="89">
        <v>1</v>
      </c>
      <c r="AN35" s="88"/>
      <c r="AO35" s="69"/>
      <c r="AP35" s="69">
        <v>3</v>
      </c>
      <c r="AQ35" s="69">
        <v>13</v>
      </c>
      <c r="AR35" s="89">
        <v>3</v>
      </c>
      <c r="AS35" s="35">
        <f>(SUM(AJ35:AM35)*2.5+(AN35*0+AO35*2.5+AP35*5+AQ35*7.5+AR35*10)/$F35)/2</f>
        <v>8.75</v>
      </c>
      <c r="AT35" s="88"/>
      <c r="AU35" s="69"/>
      <c r="AV35" s="69"/>
      <c r="AW35" s="89"/>
      <c r="AX35" s="88"/>
      <c r="AY35" s="69">
        <v>2</v>
      </c>
      <c r="AZ35" s="69">
        <v>5</v>
      </c>
      <c r="BA35" s="69">
        <v>12</v>
      </c>
      <c r="BB35" s="89"/>
      <c r="BC35" s="35">
        <f>(SUM(AT35:AW35)*2.5+(AX35*0+AY35*2.5+AZ35*5+BA35*7.5+BB35*10)/$F35)/2</f>
        <v>3.1578947368421053</v>
      </c>
      <c r="BD35" s="36">
        <f>(S35+AI35+AS35+BC35)/4</f>
        <v>7.18546052631579</v>
      </c>
      <c r="BE35" s="88">
        <v>1</v>
      </c>
      <c r="BF35" s="69">
        <v>1</v>
      </c>
      <c r="BG35" s="69">
        <v>1</v>
      </c>
      <c r="BH35" s="69">
        <v>1</v>
      </c>
      <c r="BI35" s="69"/>
      <c r="BJ35" s="89"/>
      <c r="BK35" s="70"/>
      <c r="BL35" s="69"/>
      <c r="BM35" s="69">
        <v>7</v>
      </c>
      <c r="BN35" s="69">
        <v>11</v>
      </c>
      <c r="BO35" s="90"/>
      <c r="BP35" s="35">
        <f>(SUM(BE35:BJ35)*1.67+(BK35*0+BL35*2.5+BM35*5+BN35*7.5+BO35*10)/$F35)/2</f>
        <v>6.4321052631578945</v>
      </c>
      <c r="BQ35" s="88">
        <v>1</v>
      </c>
      <c r="BR35" s="69">
        <v>1</v>
      </c>
      <c r="BS35" s="89"/>
      <c r="BT35" s="70"/>
      <c r="BU35" s="69">
        <v>14</v>
      </c>
      <c r="BV35" s="69">
        <v>5</v>
      </c>
      <c r="BW35" s="69"/>
      <c r="BX35" s="90"/>
      <c r="BY35" s="90"/>
      <c r="BZ35" s="35">
        <f>(SUM(BQ35:BS35)*3.33+(BT35*0+BU35*0+BV35*2.5+BW35*5+BX35*7.5+BY35*10)/$F35)/2</f>
        <v>3.6589473684210527</v>
      </c>
      <c r="CA35" s="88">
        <v>1</v>
      </c>
      <c r="CB35" s="69"/>
      <c r="CC35" s="69"/>
      <c r="CD35" s="89">
        <v>1</v>
      </c>
      <c r="CE35" s="91"/>
      <c r="CF35" s="69"/>
      <c r="CG35" s="69">
        <v>1</v>
      </c>
      <c r="CH35" s="70">
        <v>6</v>
      </c>
      <c r="CI35" s="69">
        <v>12</v>
      </c>
      <c r="CJ35" s="35">
        <f>(SUM(CA35:CD35)*2.5+(CE35*0+CF35*2.5+CG35*5+CH35*7.5+CI35*10)/$F35)/2</f>
        <v>6.9736842105263159</v>
      </c>
      <c r="CK35" s="88"/>
      <c r="CL35" s="69"/>
      <c r="CM35" s="69"/>
      <c r="CN35" s="90">
        <v>1</v>
      </c>
      <c r="CO35" s="90">
        <v>4</v>
      </c>
      <c r="CP35" s="90"/>
      <c r="CQ35" s="89"/>
      <c r="CR35" s="70"/>
      <c r="CS35" s="69"/>
      <c r="CT35" s="69"/>
      <c r="CU35" s="69">
        <v>15</v>
      </c>
      <c r="CV35" s="69"/>
      <c r="CW35" s="35">
        <f>(SUM(CK35:CQ35)*1.43+(CR35*0+CS35*2.5+CT35*5+CU35*7.5+CV35*10)/$F35)/2</f>
        <v>6.5355263157894736</v>
      </c>
      <c r="CX35" s="89">
        <v>1</v>
      </c>
      <c r="CY35" s="89">
        <v>1</v>
      </c>
      <c r="CZ35" s="89">
        <v>1</v>
      </c>
      <c r="DA35" s="70"/>
      <c r="DB35" s="69"/>
      <c r="DC35" s="69"/>
      <c r="DD35" s="69"/>
      <c r="DE35" s="69">
        <v>1</v>
      </c>
      <c r="DF35" s="69">
        <v>18</v>
      </c>
      <c r="DG35" s="35">
        <f>(SUM(CX35:CZ35)*3.33+(DA35*0+DB35*0+DC35*2.5+DD35*5+DE35*7.5+DF35*10)/$F35)/2</f>
        <v>9.9292105263157886</v>
      </c>
      <c r="DH35" s="88"/>
      <c r="DI35" s="69"/>
      <c r="DJ35" s="69"/>
      <c r="DK35" s="89"/>
      <c r="DL35" s="70"/>
      <c r="DM35" s="69">
        <v>5</v>
      </c>
      <c r="DN35" s="69">
        <v>12</v>
      </c>
      <c r="DO35" s="69">
        <v>2</v>
      </c>
      <c r="DP35" s="69"/>
      <c r="DQ35" s="35">
        <f>(SUM(DH35:DK35)*3.33+(DL35*0+DM35*2.5+DN35*5+DO35*7.5+DP35*10)/$F35)/2</f>
        <v>2.3026315789473686</v>
      </c>
      <c r="DR35" s="88"/>
      <c r="DS35" s="69"/>
      <c r="DT35" s="69"/>
      <c r="DU35" s="69"/>
      <c r="DV35" s="69"/>
      <c r="DW35" s="69"/>
      <c r="DX35" s="69"/>
      <c r="DY35" s="89"/>
      <c r="DZ35" s="70"/>
      <c r="EA35" s="69">
        <v>3</v>
      </c>
      <c r="EB35" s="69">
        <v>10</v>
      </c>
      <c r="EC35" s="69">
        <v>6</v>
      </c>
      <c r="ED35" s="69"/>
      <c r="EE35" s="35">
        <f>(SUM(DR35:DY35)*1.25+(DZ35*0+EA35*2.5+EB35*5+EC35*7.5+ED35*10)/$F35)/2</f>
        <v>2.6973684210526314</v>
      </c>
      <c r="EF35" s="36">
        <f>(CW35+DG35+DQ35+EE35+CJ35+BZ35+BP35)/7</f>
        <v>5.5042105263157888</v>
      </c>
      <c r="EG35" s="88"/>
      <c r="EH35" s="69"/>
      <c r="EI35" s="69">
        <v>2</v>
      </c>
      <c r="EJ35" s="89">
        <v>17</v>
      </c>
      <c r="EK35" s="48">
        <f>(EG35*0+EH35*5+EI35*7.5+EJ35*10)/$F35</f>
        <v>9.7368421052631575</v>
      </c>
      <c r="EL35" s="62">
        <f>SUM(EG35:EJ35)/$F35</f>
        <v>1</v>
      </c>
      <c r="EM35" s="70"/>
      <c r="EN35" s="69"/>
      <c r="EO35" s="69">
        <v>3</v>
      </c>
      <c r="EP35" s="69">
        <v>16</v>
      </c>
      <c r="EQ35" s="37">
        <f>(EM35*0+EN35*5+EO35*7.5+EP35*10)/$F35</f>
        <v>9.6052631578947363</v>
      </c>
      <c r="ER35" s="50">
        <f>SUM(EM35:EP35)/$F35</f>
        <v>1</v>
      </c>
      <c r="ES35" s="51">
        <f>(EK35+EQ35)/2</f>
        <v>9.6710526315789469</v>
      </c>
      <c r="ET35" s="52">
        <f>(SUM(EH35:EJ35)+SUM(EN35:EP35))/($F35*2)</f>
        <v>1</v>
      </c>
      <c r="EU35" s="70"/>
      <c r="EV35" s="69">
        <v>1</v>
      </c>
      <c r="EW35" s="69">
        <v>12</v>
      </c>
      <c r="EX35" s="90">
        <v>6</v>
      </c>
      <c r="EY35" s="53">
        <f>(EU35*0+EV35*5+EW35*7.5+EX35*10)/$F35</f>
        <v>8.1578947368421044</v>
      </c>
      <c r="EZ35" s="54">
        <f>SUM(EV35:EX35)/$F35</f>
        <v>1</v>
      </c>
      <c r="FA35" s="70"/>
      <c r="FB35" s="69"/>
      <c r="FC35" s="69">
        <v>4</v>
      </c>
      <c r="FD35" s="69">
        <v>15</v>
      </c>
      <c r="FE35" s="55">
        <f>(FA35*0+FB35*5+FC35*7.5+FD35*10)/$F35</f>
        <v>9.473684210526315</v>
      </c>
      <c r="FF35" s="56">
        <f>SUM(FB35:FD35)/$F35</f>
        <v>1</v>
      </c>
      <c r="FG35" s="70"/>
      <c r="FH35" s="69"/>
      <c r="FI35" s="69">
        <v>3</v>
      </c>
      <c r="FJ35" s="69">
        <v>16</v>
      </c>
      <c r="FK35" s="37">
        <f>(FG35*0+FH35*5+FI35*7.5+FJ35*10)/$F35</f>
        <v>9.6052631578947363</v>
      </c>
      <c r="FL35" s="57">
        <f>SUM(FH35:FJ35)/$F35</f>
        <v>1</v>
      </c>
      <c r="FM35" s="58">
        <f>(EY35+FE35+FK35)/3</f>
        <v>9.0789473684210513</v>
      </c>
      <c r="FN35" s="59">
        <v>1</v>
      </c>
    </row>
    <row r="36" spans="1:170" ht="54.75" customHeight="1">
      <c r="A36" s="86">
        <v>25</v>
      </c>
      <c r="B36" s="85">
        <v>28</v>
      </c>
      <c r="C36" s="149" t="s">
        <v>158</v>
      </c>
      <c r="D36" s="149"/>
      <c r="E36" s="86">
        <v>303</v>
      </c>
      <c r="F36" s="87">
        <v>56</v>
      </c>
      <c r="G36" s="88">
        <v>1</v>
      </c>
      <c r="H36" s="69">
        <v>1</v>
      </c>
      <c r="I36" s="69">
        <v>1</v>
      </c>
      <c r="J36" s="69">
        <v>1</v>
      </c>
      <c r="K36" s="69">
        <v>1</v>
      </c>
      <c r="L36" s="69">
        <v>1</v>
      </c>
      <c r="M36" s="89">
        <v>1</v>
      </c>
      <c r="N36" s="88"/>
      <c r="O36" s="69"/>
      <c r="P36" s="69">
        <v>3</v>
      </c>
      <c r="Q36" s="69">
        <v>25</v>
      </c>
      <c r="R36" s="89">
        <v>28</v>
      </c>
      <c r="S36" s="35">
        <f>(SUM(G36:M36)*1.43+(N36*0+O36*2.5+P36*5+Q36*7.5+R36*10)/$F36)/2</f>
        <v>9.3130357142857143</v>
      </c>
      <c r="T36" s="88">
        <v>1</v>
      </c>
      <c r="U36" s="69">
        <v>1</v>
      </c>
      <c r="V36" s="69">
        <v>1</v>
      </c>
      <c r="W36" s="69">
        <v>1</v>
      </c>
      <c r="X36" s="69">
        <v>1</v>
      </c>
      <c r="Y36" s="69">
        <v>1</v>
      </c>
      <c r="Z36" s="69">
        <v>1</v>
      </c>
      <c r="AA36" s="69">
        <v>1</v>
      </c>
      <c r="AB36" s="69">
        <v>1</v>
      </c>
      <c r="AC36" s="89">
        <v>1</v>
      </c>
      <c r="AD36" s="88"/>
      <c r="AE36" s="69"/>
      <c r="AF36" s="69">
        <v>2</v>
      </c>
      <c r="AG36" s="69">
        <v>19</v>
      </c>
      <c r="AH36" s="90">
        <v>35</v>
      </c>
      <c r="AI36" s="35">
        <f>(SUM(T36:AC36)*1+(AD36*0+AE36*2.5+AF36*5+AG36*7.5+AH36*10)/$F36)/2</f>
        <v>9.4866071428571423</v>
      </c>
      <c r="AJ36" s="88">
        <v>1</v>
      </c>
      <c r="AK36" s="69">
        <v>1</v>
      </c>
      <c r="AL36" s="69">
        <v>1</v>
      </c>
      <c r="AM36" s="89">
        <v>1</v>
      </c>
      <c r="AN36" s="88"/>
      <c r="AO36" s="69"/>
      <c r="AP36" s="69">
        <v>5</v>
      </c>
      <c r="AQ36" s="69">
        <v>23</v>
      </c>
      <c r="AR36" s="89">
        <v>28</v>
      </c>
      <c r="AS36" s="35">
        <f>(SUM(AJ36:AM36)*2.5+(AN36*0+AO36*2.5+AP36*5+AQ36*7.5+AR36*10)/$F36)/2</f>
        <v>9.2633928571428577</v>
      </c>
      <c r="AT36" s="88"/>
      <c r="AU36" s="69"/>
      <c r="AV36" s="69"/>
      <c r="AW36" s="89"/>
      <c r="AX36" s="88"/>
      <c r="AY36" s="69"/>
      <c r="AZ36" s="69">
        <v>14</v>
      </c>
      <c r="BA36" s="69">
        <v>27</v>
      </c>
      <c r="BB36" s="89">
        <v>15</v>
      </c>
      <c r="BC36" s="35">
        <f>(SUM(AT36:AW36)*2.5+(AX36*0+AY36*2.5+AZ36*5+BA36*7.5+BB36*10)/$F36)/2</f>
        <v>3.7723214285714284</v>
      </c>
      <c r="BD36" s="36">
        <f>(S36+AI36+AS36+BC36)/4</f>
        <v>7.9588392857142853</v>
      </c>
      <c r="BE36" s="88">
        <v>1</v>
      </c>
      <c r="BF36" s="69"/>
      <c r="BG36" s="69">
        <v>1</v>
      </c>
      <c r="BH36" s="69">
        <v>1</v>
      </c>
      <c r="BI36" s="69">
        <v>1</v>
      </c>
      <c r="BJ36" s="89">
        <v>1</v>
      </c>
      <c r="BK36" s="70">
        <v>1</v>
      </c>
      <c r="BL36" s="69">
        <v>1</v>
      </c>
      <c r="BM36" s="69">
        <v>11</v>
      </c>
      <c r="BN36" s="69">
        <v>30</v>
      </c>
      <c r="BO36" s="90">
        <v>13</v>
      </c>
      <c r="BP36" s="35">
        <f>(SUM(BE36:BJ36)*1.67+(BK36*0+BL36*2.5+BM36*5+BN36*7.5+BO36*10)/$F36)/2</f>
        <v>7.8580357142857142</v>
      </c>
      <c r="BQ36" s="88">
        <v>1</v>
      </c>
      <c r="BR36" s="69">
        <v>1</v>
      </c>
      <c r="BS36" s="89"/>
      <c r="BT36" s="70">
        <v>6</v>
      </c>
      <c r="BU36" s="69">
        <v>10</v>
      </c>
      <c r="BV36" s="69">
        <v>27</v>
      </c>
      <c r="BW36" s="69">
        <v>13</v>
      </c>
      <c r="BX36" s="90">
        <v>56</v>
      </c>
      <c r="BY36" s="90"/>
      <c r="BZ36" s="35">
        <f>(SUM(BQ36:BS36)*3.33+(BT36*0+BU36*0+BV36*2.5+BW36*5+BX36*7.5+BY36*10)/$F36)/2</f>
        <v>8.2630357142857136</v>
      </c>
      <c r="CA36" s="88">
        <v>1</v>
      </c>
      <c r="CB36" s="69"/>
      <c r="CC36" s="69"/>
      <c r="CD36" s="89"/>
      <c r="CE36" s="91"/>
      <c r="CF36" s="69">
        <v>1</v>
      </c>
      <c r="CG36" s="69">
        <v>14</v>
      </c>
      <c r="CH36" s="70">
        <v>22</v>
      </c>
      <c r="CI36" s="69">
        <v>19</v>
      </c>
      <c r="CJ36" s="35">
        <f>(SUM(CA36:CD36)*2.5+(CE36*0+CF36*2.5+CG36*5+CH36*7.5+CI36*10)/$F36)/2</f>
        <v>5.0669642857142856</v>
      </c>
      <c r="CK36" s="88"/>
      <c r="CL36" s="69"/>
      <c r="CM36" s="69"/>
      <c r="CN36" s="90"/>
      <c r="CO36" s="90"/>
      <c r="CP36" s="90"/>
      <c r="CQ36" s="89"/>
      <c r="CR36" s="70"/>
      <c r="CS36" s="69"/>
      <c r="CT36" s="69"/>
      <c r="CU36" s="69">
        <v>21</v>
      </c>
      <c r="CV36" s="69">
        <v>35</v>
      </c>
      <c r="CW36" s="35">
        <f>(SUM(CK36:CQ36)*1.43+(CR36*0+CS36*2.5+CT36*5+CU36*7.5+CV36*10)/$F36)/2</f>
        <v>4.53125</v>
      </c>
      <c r="CX36" s="88">
        <v>1</v>
      </c>
      <c r="CY36" s="63">
        <v>1</v>
      </c>
      <c r="CZ36" s="64">
        <v>1</v>
      </c>
      <c r="DA36" s="70"/>
      <c r="DB36" s="69"/>
      <c r="DC36" s="69"/>
      <c r="DD36" s="69">
        <v>7</v>
      </c>
      <c r="DE36" s="69">
        <v>18</v>
      </c>
      <c r="DF36" s="69">
        <v>31</v>
      </c>
      <c r="DG36" s="35">
        <f>(SUM(CX36:CZ36)*3.33+(DA36*0+DB36*0+DC36*2.5+DD36*5+DE36*7.5+DF36*10)/$F36)/2</f>
        <v>9.2807142857142857</v>
      </c>
      <c r="DH36" s="88"/>
      <c r="DI36" s="69"/>
      <c r="DJ36" s="69"/>
      <c r="DK36" s="89">
        <v>1</v>
      </c>
      <c r="DL36" s="70">
        <v>10</v>
      </c>
      <c r="DM36" s="69">
        <v>2</v>
      </c>
      <c r="DN36" s="69">
        <v>27</v>
      </c>
      <c r="DO36" s="69">
        <v>13</v>
      </c>
      <c r="DP36" s="69">
        <v>4</v>
      </c>
      <c r="DQ36" s="35">
        <f>(SUM(DH36:DK36)*3.33+(DL36*0+DM36*2.5+DN36*5+DO36*7.5+DP36*10)/$F36)/2</f>
        <v>4.1426785714285721</v>
      </c>
      <c r="DR36" s="88"/>
      <c r="DS36" s="69"/>
      <c r="DT36" s="69"/>
      <c r="DU36" s="69"/>
      <c r="DV36" s="69"/>
      <c r="DW36" s="69"/>
      <c r="DX36" s="69">
        <v>1</v>
      </c>
      <c r="DY36" s="89"/>
      <c r="DZ36" s="70"/>
      <c r="EA36" s="69">
        <v>1</v>
      </c>
      <c r="EB36" s="69">
        <v>8</v>
      </c>
      <c r="EC36" s="69">
        <v>27</v>
      </c>
      <c r="ED36" s="69">
        <v>20</v>
      </c>
      <c r="EE36" s="35">
        <f>(SUM(DR36:DY36)*1.25+(DZ36*0+EA36*2.5+EB36*5+EC36*7.5+ED36*10)/$F36)/2</f>
        <v>4.5982142857142856</v>
      </c>
      <c r="EF36" s="36">
        <f>(CW36+DG36+DQ36+EE36+CJ36+BZ36+BP36)/7</f>
        <v>6.2486989795918362</v>
      </c>
      <c r="EG36" s="88"/>
      <c r="EH36" s="69">
        <v>3</v>
      </c>
      <c r="EI36" s="69">
        <v>22</v>
      </c>
      <c r="EJ36" s="89">
        <v>31</v>
      </c>
      <c r="EK36" s="48">
        <f>(EG36*0+EH36*5+EI36*7.5+EJ36*10)/$F36</f>
        <v>8.75</v>
      </c>
      <c r="EL36" s="62">
        <f>SUM(EG36:EJ36)/$F36</f>
        <v>1</v>
      </c>
      <c r="EM36" s="70"/>
      <c r="EN36" s="69"/>
      <c r="EO36" s="69">
        <v>13</v>
      </c>
      <c r="EP36" s="69">
        <v>43</v>
      </c>
      <c r="EQ36" s="37">
        <f>(EM36*0+EN36*5+EO36*7.5+EP36*10)/$F36</f>
        <v>9.4196428571428577</v>
      </c>
      <c r="ER36" s="50">
        <f>SUM(EM36:EP36)/$F36</f>
        <v>1</v>
      </c>
      <c r="ES36" s="51">
        <f>(EK36+EQ36)/2</f>
        <v>9.0848214285714288</v>
      </c>
      <c r="ET36" s="52">
        <f>(SUM(EH36:EJ36)+SUM(EN36:EP36))/($F36*2)</f>
        <v>1</v>
      </c>
      <c r="EU36" s="70">
        <v>1</v>
      </c>
      <c r="EV36" s="69">
        <v>5</v>
      </c>
      <c r="EW36" s="69">
        <v>17</v>
      </c>
      <c r="EX36" s="90">
        <v>33</v>
      </c>
      <c r="EY36" s="53">
        <f>(EU36*0+EV36*5+EW36*7.5+EX36*10)/$F36</f>
        <v>8.6160714285714288</v>
      </c>
      <c r="EZ36" s="54">
        <f>SUM(EV36:EX36)/$F36</f>
        <v>0.9821428571428571</v>
      </c>
      <c r="FA36" s="70">
        <v>17</v>
      </c>
      <c r="FB36" s="69">
        <v>2</v>
      </c>
      <c r="FC36" s="69"/>
      <c r="FD36" s="69">
        <v>37</v>
      </c>
      <c r="FE36" s="55">
        <f>(FA36*0+FB36*5+FC36*7.5+FD36*10)/$F36</f>
        <v>6.7857142857142856</v>
      </c>
      <c r="FF36" s="56">
        <f>SUM(FB36:FD36)/$F36</f>
        <v>0.6964285714285714</v>
      </c>
      <c r="FG36" s="70">
        <v>15</v>
      </c>
      <c r="FH36" s="69">
        <v>1</v>
      </c>
      <c r="FI36" s="69"/>
      <c r="FJ36" s="69">
        <v>40</v>
      </c>
      <c r="FK36" s="37">
        <f>(FG36*0+FH36*5+FI36*7.5+FJ36*10)/$F36</f>
        <v>7.2321428571428568</v>
      </c>
      <c r="FL36" s="57">
        <f>SUM(FH36:FJ36)/$F36</f>
        <v>0.7321428571428571</v>
      </c>
      <c r="FM36" s="58">
        <f>(EY36+FE36+FK36)/3</f>
        <v>7.5446428571428577</v>
      </c>
      <c r="FN36" s="59">
        <f>(SUM(FB36:FD36)+SUM(FH36:FJ36)+SUM(EU36:EW36))/($F36*3)</f>
        <v>0.61309523809523814</v>
      </c>
    </row>
    <row r="37" spans="1:170" ht="54" customHeight="1">
      <c r="A37" s="86">
        <v>26</v>
      </c>
      <c r="B37" s="85">
        <v>29</v>
      </c>
      <c r="C37" s="149" t="s">
        <v>159</v>
      </c>
      <c r="D37" s="149"/>
      <c r="E37" s="86">
        <v>700</v>
      </c>
      <c r="F37" s="87">
        <v>70</v>
      </c>
      <c r="G37" s="88">
        <v>1</v>
      </c>
      <c r="H37" s="69">
        <v>1</v>
      </c>
      <c r="I37" s="69">
        <v>1</v>
      </c>
      <c r="J37" s="69">
        <v>1</v>
      </c>
      <c r="K37" s="69">
        <v>1</v>
      </c>
      <c r="L37" s="69">
        <v>1</v>
      </c>
      <c r="M37" s="89">
        <v>1</v>
      </c>
      <c r="N37" s="88"/>
      <c r="O37" s="69"/>
      <c r="P37" s="69"/>
      <c r="Q37" s="69">
        <v>28</v>
      </c>
      <c r="R37" s="89">
        <v>42</v>
      </c>
      <c r="S37" s="35">
        <f>(SUM(G37:M37)*1.43+(N37*0+O37*2.5+P37*5+Q37*7.5+R37*10)/$F37)/2</f>
        <v>9.504999999999999</v>
      </c>
      <c r="T37" s="88">
        <v>1</v>
      </c>
      <c r="U37" s="69">
        <v>1</v>
      </c>
      <c r="V37" s="69">
        <v>1</v>
      </c>
      <c r="W37" s="69">
        <v>1</v>
      </c>
      <c r="X37" s="69">
        <v>1</v>
      </c>
      <c r="Y37" s="69">
        <v>1</v>
      </c>
      <c r="Z37" s="69">
        <v>1</v>
      </c>
      <c r="AA37" s="69">
        <v>1</v>
      </c>
      <c r="AB37" s="69">
        <v>1</v>
      </c>
      <c r="AC37" s="89">
        <v>1</v>
      </c>
      <c r="AD37" s="88"/>
      <c r="AE37" s="69"/>
      <c r="AF37" s="69">
        <v>1</v>
      </c>
      <c r="AG37" s="69">
        <v>23</v>
      </c>
      <c r="AH37" s="90">
        <v>46</v>
      </c>
      <c r="AI37" s="35">
        <f>(SUM(T37:AC37)*1+(AD37*0+AE37*2.5+AF37*5+AG37*7.5+AH37*10)/$F37)/2</f>
        <v>9.5535714285714288</v>
      </c>
      <c r="AJ37" s="88">
        <v>1</v>
      </c>
      <c r="AK37" s="69">
        <v>1</v>
      </c>
      <c r="AL37" s="69">
        <v>1</v>
      </c>
      <c r="AM37" s="89">
        <v>1</v>
      </c>
      <c r="AN37" s="88"/>
      <c r="AO37" s="69"/>
      <c r="AP37" s="69">
        <v>2</v>
      </c>
      <c r="AQ37" s="69">
        <v>31</v>
      </c>
      <c r="AR37" s="89">
        <v>37</v>
      </c>
      <c r="AS37" s="35">
        <f>(SUM(AJ37:AM37)*2.5+(AN37*0+AO37*2.5+AP37*5+AQ37*7.5+AR37*10)/$F37)/2</f>
        <v>9.375</v>
      </c>
      <c r="AT37" s="76" t="s">
        <v>135</v>
      </c>
      <c r="AU37" s="76" t="s">
        <v>135</v>
      </c>
      <c r="AV37" s="76" t="s">
        <v>135</v>
      </c>
      <c r="AW37" s="76" t="s">
        <v>135</v>
      </c>
      <c r="AX37" s="88"/>
      <c r="AY37" s="69"/>
      <c r="AZ37" s="69">
        <v>1</v>
      </c>
      <c r="BA37" s="69">
        <v>42</v>
      </c>
      <c r="BB37" s="89">
        <v>27</v>
      </c>
      <c r="BC37" s="35">
        <f>(SUM(AT37:AW37)*2.5+(AX37*0+AY37*2.5+AZ37*5+BA37*7.5+BB37*10)/$F37)/2</f>
        <v>4.2142857142857144</v>
      </c>
      <c r="BD37" s="36">
        <f>(S37+AI37+AS37+BC37)/4</f>
        <v>8.1619642857142853</v>
      </c>
      <c r="BE37" s="88">
        <v>1</v>
      </c>
      <c r="BF37" s="69">
        <v>1</v>
      </c>
      <c r="BG37" s="69">
        <v>1</v>
      </c>
      <c r="BH37" s="69">
        <v>1</v>
      </c>
      <c r="BI37" s="69">
        <v>1</v>
      </c>
      <c r="BJ37" s="89">
        <v>1</v>
      </c>
      <c r="BK37" s="70"/>
      <c r="BL37" s="69"/>
      <c r="BM37" s="69"/>
      <c r="BN37" s="69">
        <v>28</v>
      </c>
      <c r="BO37" s="90">
        <v>42</v>
      </c>
      <c r="BP37" s="35">
        <f>(SUM(BE37:BJ37)*1.67+(BK37*0+BL37*2.5+BM37*5+BN37*7.5+BO37*10)/$F37)/2</f>
        <v>9.51</v>
      </c>
      <c r="BQ37" s="76" t="s">
        <v>135</v>
      </c>
      <c r="BR37" s="76" t="s">
        <v>135</v>
      </c>
      <c r="BS37" s="89"/>
      <c r="BT37" s="70"/>
      <c r="BU37" s="69"/>
      <c r="BV37" s="69">
        <v>21</v>
      </c>
      <c r="BW37" s="69">
        <v>48</v>
      </c>
      <c r="BX37" s="90">
        <v>52</v>
      </c>
      <c r="BY37" s="90">
        <v>18</v>
      </c>
      <c r="BZ37" s="35">
        <f>(SUM(BQ37:BS37)*3.33+(BT37*0+BU37*0+BV37*2.5+BW37*5+BX37*7.5+BY37*10)/$F37)/2</f>
        <v>6.1607142857142856</v>
      </c>
      <c r="CA37" s="88">
        <v>1</v>
      </c>
      <c r="CB37" s="69"/>
      <c r="CC37" s="69">
        <v>1</v>
      </c>
      <c r="CD37" s="89"/>
      <c r="CE37" s="91"/>
      <c r="CF37" s="69"/>
      <c r="CG37" s="69">
        <v>3</v>
      </c>
      <c r="CH37" s="70">
        <v>44</v>
      </c>
      <c r="CI37" s="69">
        <v>23</v>
      </c>
      <c r="CJ37" s="35">
        <f>(SUM(CA37:CD37)*2.5+(CE37*0+CF37*2.5+CG37*5+CH37*7.5+CI37*10)/$F37)/2</f>
        <v>6.6071428571428568</v>
      </c>
      <c r="CK37" s="88"/>
      <c r="CL37" s="69"/>
      <c r="CM37" s="69"/>
      <c r="CN37" s="90">
        <v>1</v>
      </c>
      <c r="CO37" s="90"/>
      <c r="CP37" s="90"/>
      <c r="CQ37" s="89"/>
      <c r="CR37" s="70"/>
      <c r="CS37" s="69"/>
      <c r="CT37" s="69"/>
      <c r="CU37" s="69">
        <v>5</v>
      </c>
      <c r="CV37" s="69">
        <v>65</v>
      </c>
      <c r="CW37" s="35">
        <f>(SUM(CK37:CQ37)*1.43+(CR37*0+CS37*2.5+CT37*5+CU37*7.5+CV37*10)/$F37)/2</f>
        <v>5.6257142857142854</v>
      </c>
      <c r="CX37" s="89">
        <v>1</v>
      </c>
      <c r="CY37" s="89">
        <v>1</v>
      </c>
      <c r="CZ37" s="89">
        <v>1</v>
      </c>
      <c r="DA37" s="70"/>
      <c r="DB37" s="69"/>
      <c r="DC37" s="69"/>
      <c r="DD37" s="69"/>
      <c r="DE37" s="69">
        <v>9</v>
      </c>
      <c r="DF37" s="69">
        <v>51</v>
      </c>
      <c r="DG37" s="35">
        <f>(SUM(CX37:CZ37)*3.33+(DA37*0+DB37*0+DC37*2.5+DD37*5+DE37*7.5+DF37*10)/$F37)/2</f>
        <v>9.120000000000001</v>
      </c>
      <c r="DH37" s="88"/>
      <c r="DI37" s="69"/>
      <c r="DJ37" s="69"/>
      <c r="DK37" s="89">
        <v>1</v>
      </c>
      <c r="DL37" s="70"/>
      <c r="DM37" s="69"/>
      <c r="DN37" s="69">
        <v>12</v>
      </c>
      <c r="DO37" s="69">
        <v>56</v>
      </c>
      <c r="DP37" s="69">
        <v>2</v>
      </c>
      <c r="DQ37" s="35">
        <f>(SUM(DH37:DK37)*3.33+(DL37*0+DM37*2.5+DN37*5+DO37*7.5+DP37*10)/$F37)/2</f>
        <v>5.2364285714285721</v>
      </c>
      <c r="DR37" s="88">
        <v>1</v>
      </c>
      <c r="DS37" s="69"/>
      <c r="DT37" s="69"/>
      <c r="DU37" s="69"/>
      <c r="DV37" s="69"/>
      <c r="DW37" s="69">
        <v>1</v>
      </c>
      <c r="DX37" s="69"/>
      <c r="DY37" s="89"/>
      <c r="DZ37" s="70"/>
      <c r="EA37" s="69"/>
      <c r="EB37" s="69">
        <v>32</v>
      </c>
      <c r="EC37" s="69">
        <v>38</v>
      </c>
      <c r="ED37" s="69"/>
      <c r="EE37" s="35">
        <f>(SUM(DR37:DY37)*1.25+(DZ37*0+EA37*2.5+EB37*5+EC37*7.5+ED37*10)/$F37)/2</f>
        <v>4.4285714285714288</v>
      </c>
      <c r="EF37" s="36">
        <f>(CW37+DG37+DQ37+EE37+CJ37+BZ37+BP37)/7</f>
        <v>6.6697959183673472</v>
      </c>
      <c r="EG37" s="88"/>
      <c r="EH37" s="69"/>
      <c r="EI37" s="69">
        <v>4</v>
      </c>
      <c r="EJ37" s="89">
        <v>66</v>
      </c>
      <c r="EK37" s="48">
        <f>(EG37*0+EH37*5+EI37*7.5+EJ37*10)/$F37</f>
        <v>9.8571428571428577</v>
      </c>
      <c r="EL37" s="62">
        <f>SUM(EG37:EJ37)/$F37</f>
        <v>1</v>
      </c>
      <c r="EM37" s="70"/>
      <c r="EN37" s="69"/>
      <c r="EO37" s="69">
        <v>2</v>
      </c>
      <c r="EP37" s="69">
        <v>68</v>
      </c>
      <c r="EQ37" s="37">
        <f>(EM37*0+EN37*5+EO37*7.5+EP37*10)/$F37</f>
        <v>9.9285714285714288</v>
      </c>
      <c r="ER37" s="50">
        <f>SUM(EM37:EP37)/$F37</f>
        <v>1</v>
      </c>
      <c r="ES37" s="51">
        <f>(EK37+EQ37)/2</f>
        <v>9.8928571428571423</v>
      </c>
      <c r="ET37" s="52">
        <f>(SUM(EH37:EJ37)+SUM(EN37:EP37))/($F37*2)</f>
        <v>1</v>
      </c>
      <c r="EU37" s="70"/>
      <c r="EV37" s="69"/>
      <c r="EW37" s="69">
        <v>55</v>
      </c>
      <c r="EX37" s="90">
        <v>15</v>
      </c>
      <c r="EY37" s="53">
        <f>(EU37*0+EV37*5+EW37*7.5+EX37*10)/$F37</f>
        <v>8.0357142857142865</v>
      </c>
      <c r="EZ37" s="54">
        <f>SUM(EV37:EX37)/$F37</f>
        <v>1</v>
      </c>
      <c r="FA37" s="70"/>
      <c r="FB37" s="69"/>
      <c r="FC37" s="69">
        <v>37</v>
      </c>
      <c r="FD37" s="69">
        <v>33</v>
      </c>
      <c r="FE37" s="55">
        <f>(FA37*0+FB37*5+FC37*7.5+FD37*10)/$F37</f>
        <v>8.6785714285714288</v>
      </c>
      <c r="FF37" s="56">
        <f>SUM(FB37:FD37)/$F37</f>
        <v>1</v>
      </c>
      <c r="FG37" s="70"/>
      <c r="FH37" s="69"/>
      <c r="FI37" s="69">
        <v>23</v>
      </c>
      <c r="FJ37" s="69">
        <v>47</v>
      </c>
      <c r="FK37" s="37">
        <f>(FG37*0+FH37*5+FI37*7.5+FJ37*10)/$F37</f>
        <v>9.1785714285714288</v>
      </c>
      <c r="FL37" s="57">
        <f>SUM(FH37:FJ37)/$F37</f>
        <v>1</v>
      </c>
      <c r="FM37" s="58">
        <f>(EY37+FE37+FK37)/3</f>
        <v>8.6309523809523814</v>
      </c>
      <c r="FN37" s="59">
        <v>1</v>
      </c>
    </row>
    <row r="38" spans="1:170" ht="71.25" customHeight="1">
      <c r="A38" s="86">
        <v>27</v>
      </c>
      <c r="B38" s="85">
        <v>30</v>
      </c>
      <c r="C38" s="149" t="s">
        <v>160</v>
      </c>
      <c r="D38" s="149"/>
      <c r="E38" s="86">
        <v>419</v>
      </c>
      <c r="F38" s="87">
        <v>84</v>
      </c>
      <c r="G38" s="88">
        <v>1</v>
      </c>
      <c r="H38" s="69">
        <v>1</v>
      </c>
      <c r="I38" s="69">
        <v>1</v>
      </c>
      <c r="J38" s="69">
        <v>1</v>
      </c>
      <c r="K38" s="69">
        <v>1</v>
      </c>
      <c r="L38" s="69">
        <v>1</v>
      </c>
      <c r="M38" s="89">
        <v>1</v>
      </c>
      <c r="N38" s="88"/>
      <c r="O38" s="69"/>
      <c r="P38" s="69"/>
      <c r="Q38" s="69">
        <v>33</v>
      </c>
      <c r="R38" s="89">
        <v>51</v>
      </c>
      <c r="S38" s="35">
        <f>(SUM(G38:M38)*1.43+(N38*0+O38*2.5+P38*5+Q38*7.5+R38*10)/$F38)/2</f>
        <v>9.513928571428572</v>
      </c>
      <c r="T38" s="88">
        <v>1</v>
      </c>
      <c r="U38" s="69">
        <v>1</v>
      </c>
      <c r="V38" s="69">
        <v>1</v>
      </c>
      <c r="W38" s="69">
        <v>1</v>
      </c>
      <c r="X38" s="69">
        <v>1</v>
      </c>
      <c r="Y38" s="69">
        <v>1</v>
      </c>
      <c r="Z38" s="69">
        <v>1</v>
      </c>
      <c r="AA38" s="69">
        <v>1</v>
      </c>
      <c r="AB38" s="69">
        <v>1</v>
      </c>
      <c r="AC38" s="89">
        <v>1</v>
      </c>
      <c r="AD38" s="88"/>
      <c r="AE38" s="69"/>
      <c r="AF38" s="69">
        <v>9</v>
      </c>
      <c r="AG38" s="69">
        <v>30</v>
      </c>
      <c r="AH38" s="90">
        <v>45</v>
      </c>
      <c r="AI38" s="35">
        <f>(SUM(T38:AC38)*1+(AD38*0+AE38*2.5+AF38*5+AG38*7.5+AH38*10)/$F38)/2</f>
        <v>9.2857142857142847</v>
      </c>
      <c r="AJ38" s="88">
        <v>1</v>
      </c>
      <c r="AK38" s="69">
        <v>1</v>
      </c>
      <c r="AL38" s="69">
        <v>1</v>
      </c>
      <c r="AM38" s="89">
        <v>1</v>
      </c>
      <c r="AN38" s="88"/>
      <c r="AO38" s="69"/>
      <c r="AP38" s="69">
        <v>9</v>
      </c>
      <c r="AQ38" s="69">
        <v>39</v>
      </c>
      <c r="AR38" s="89">
        <v>36</v>
      </c>
      <c r="AS38" s="35">
        <f>(SUM(AJ38:AM38)*2.5+(AN38*0+AO38*2.5+AP38*5+AQ38*7.5+AR38*10)/$F38)/2</f>
        <v>9.1517857142857153</v>
      </c>
      <c r="AT38" s="88">
        <v>1</v>
      </c>
      <c r="AU38" s="69"/>
      <c r="AV38" s="69"/>
      <c r="AW38" s="89"/>
      <c r="AX38" s="88"/>
      <c r="AY38" s="69"/>
      <c r="AZ38" s="69">
        <v>12</v>
      </c>
      <c r="BA38" s="69">
        <v>24</v>
      </c>
      <c r="BB38" s="89">
        <v>48</v>
      </c>
      <c r="BC38" s="35">
        <f>(SUM(AT38:AW38)*2.5+(AX38*0+AY38*2.5+AZ38*5+BA38*7.5+BB38*10)/$F38)/2</f>
        <v>5.5357142857142856</v>
      </c>
      <c r="BD38" s="36">
        <f>(S38+AI38+AS38+BC38)/4</f>
        <v>8.3717857142857142</v>
      </c>
      <c r="BE38" s="88"/>
      <c r="BF38" s="69"/>
      <c r="BG38" s="69">
        <v>1</v>
      </c>
      <c r="BH38" s="69"/>
      <c r="BI38" s="69"/>
      <c r="BJ38" s="89"/>
      <c r="BK38" s="70"/>
      <c r="BL38" s="69">
        <v>5</v>
      </c>
      <c r="BM38" s="69">
        <v>23</v>
      </c>
      <c r="BN38" s="69">
        <v>30</v>
      </c>
      <c r="BO38" s="90">
        <v>26</v>
      </c>
      <c r="BP38" s="35">
        <f>(SUM(BE38:BJ38)*1.67+(BK38*0+BL38*2.5+BM38*5+BN38*7.5+BO38*10)/$F38)/2</f>
        <v>4.480833333333333</v>
      </c>
      <c r="BQ38" s="88">
        <v>1</v>
      </c>
      <c r="BR38" s="69">
        <v>1</v>
      </c>
      <c r="BS38" s="89"/>
      <c r="BT38" s="70"/>
      <c r="BU38" s="69">
        <v>20</v>
      </c>
      <c r="BV38" s="69">
        <v>35</v>
      </c>
      <c r="BW38" s="69">
        <v>29</v>
      </c>
      <c r="BX38" s="90">
        <v>66</v>
      </c>
      <c r="BY38" s="90">
        <v>18</v>
      </c>
      <c r="BZ38" s="35">
        <f>(SUM(BQ38:BS38)*3.33+(BT38*0+BU38*0+BV38*2.5+BW38*5+BX38*7.5+BY38*10)/$F38)/2</f>
        <v>8.7317857142857136</v>
      </c>
      <c r="CA38" s="88">
        <v>1</v>
      </c>
      <c r="CB38" s="69"/>
      <c r="CC38" s="69">
        <v>1</v>
      </c>
      <c r="CD38" s="89"/>
      <c r="CE38" s="91"/>
      <c r="CF38" s="69">
        <v>6</v>
      </c>
      <c r="CG38" s="69">
        <v>18</v>
      </c>
      <c r="CH38" s="70">
        <v>18</v>
      </c>
      <c r="CI38" s="69">
        <v>42</v>
      </c>
      <c r="CJ38" s="35">
        <f>(SUM(CA38:CD38)*2.5+(CE38*0+CF38*2.5+CG38*5+CH38*7.5+CI38*10)/$F38)/2</f>
        <v>6.4285714285714288</v>
      </c>
      <c r="CK38" s="88"/>
      <c r="CL38" s="69"/>
      <c r="CM38" s="69"/>
      <c r="CN38" s="90">
        <v>1</v>
      </c>
      <c r="CO38" s="90"/>
      <c r="CP38" s="90"/>
      <c r="CQ38" s="89"/>
      <c r="CR38" s="70"/>
      <c r="CS38" s="69">
        <v>3</v>
      </c>
      <c r="CT38" s="69">
        <v>12</v>
      </c>
      <c r="CU38" s="69">
        <v>27</v>
      </c>
      <c r="CV38" s="69">
        <v>42</v>
      </c>
      <c r="CW38" s="35">
        <f>(SUM(CK38:CQ38)*1.43+(CR38*0+CS38*2.5+CT38*5+CU38*7.5+CV38*10)/$F38)/2</f>
        <v>4.8221428571428566</v>
      </c>
      <c r="CX38" s="89">
        <v>1</v>
      </c>
      <c r="CY38" s="89">
        <v>1</v>
      </c>
      <c r="CZ38" s="89">
        <v>1</v>
      </c>
      <c r="DA38" s="70"/>
      <c r="DB38" s="69"/>
      <c r="DC38" s="69"/>
      <c r="DD38" s="69"/>
      <c r="DE38" s="69">
        <v>25</v>
      </c>
      <c r="DF38" s="69">
        <v>59</v>
      </c>
      <c r="DG38" s="35">
        <f>(SUM(CX38:CZ38)*3.33+(DA38*0+DB38*0+DC38*2.5+DD38*5+DE38*7.5+DF38*10)/$F38)/2</f>
        <v>9.6229761904761908</v>
      </c>
      <c r="DH38" s="88"/>
      <c r="DI38" s="69"/>
      <c r="DJ38" s="69"/>
      <c r="DK38" s="89">
        <v>1</v>
      </c>
      <c r="DL38" s="70">
        <v>3</v>
      </c>
      <c r="DM38" s="69">
        <v>3</v>
      </c>
      <c r="DN38" s="69">
        <v>27</v>
      </c>
      <c r="DO38" s="69">
        <v>24</v>
      </c>
      <c r="DP38" s="69">
        <v>27</v>
      </c>
      <c r="DQ38" s="35">
        <f>(SUM(DH38:DK38)*3.33+(DL38*0+DM38*2.5+DN38*5+DO38*7.5+DP38*10)/$F38)/2</f>
        <v>5.1917857142857144</v>
      </c>
      <c r="DR38" s="88"/>
      <c r="DS38" s="69"/>
      <c r="DT38" s="69"/>
      <c r="DU38" s="69"/>
      <c r="DV38" s="69"/>
      <c r="DW38" s="69"/>
      <c r="DX38" s="69"/>
      <c r="DY38" s="89"/>
      <c r="DZ38" s="70">
        <v>3</v>
      </c>
      <c r="EA38" s="69">
        <v>3</v>
      </c>
      <c r="EB38" s="69">
        <v>42</v>
      </c>
      <c r="EC38" s="69">
        <v>15</v>
      </c>
      <c r="ED38" s="69">
        <v>21</v>
      </c>
      <c r="EE38" s="35">
        <f>(SUM(DR38:DY38)*1.25+(DZ38*0+EA38*2.5+EB38*5+EC38*7.5+ED38*10)/$F38)/2</f>
        <v>3.2142857142857144</v>
      </c>
      <c r="EF38" s="36">
        <f>(CW38+DG38+DQ38+EE38+CJ38+BZ38+BP38)/7</f>
        <v>6.0703401360544218</v>
      </c>
      <c r="EG38" s="88"/>
      <c r="EH38" s="69">
        <v>6</v>
      </c>
      <c r="EI38" s="69">
        <v>9</v>
      </c>
      <c r="EJ38" s="89">
        <v>69</v>
      </c>
      <c r="EK38" s="48">
        <f>(EG38*0+EH38*5+EI38*7.5+EJ38*10)/$F38</f>
        <v>9.375</v>
      </c>
      <c r="EL38" s="62">
        <f>SUM(EG38:EJ38)/$F38</f>
        <v>1</v>
      </c>
      <c r="EM38" s="70"/>
      <c r="EN38" s="69">
        <v>8</v>
      </c>
      <c r="EO38" s="69">
        <v>8</v>
      </c>
      <c r="EP38" s="69">
        <v>68</v>
      </c>
      <c r="EQ38" s="37">
        <f>(EM38*0+EN38*5+EO38*7.5+EP38*10)/$F38</f>
        <v>9.2857142857142865</v>
      </c>
      <c r="ER38" s="50">
        <f>SUM(EM38:EP38)/$F38</f>
        <v>1</v>
      </c>
      <c r="ES38" s="51">
        <f>(EK38+EQ38)/2</f>
        <v>9.3303571428571423</v>
      </c>
      <c r="ET38" s="52">
        <f>(SUM(EH38:EJ38)+SUM(EN38:EP38))/($F38*2)</f>
        <v>1</v>
      </c>
      <c r="EU38" s="70"/>
      <c r="EV38" s="69">
        <v>12</v>
      </c>
      <c r="EW38" s="69">
        <v>30</v>
      </c>
      <c r="EX38" s="90">
        <v>42</v>
      </c>
      <c r="EY38" s="53">
        <f>(EU38*0+EV38*5+EW38*7.5+EX38*10)/$F38</f>
        <v>8.3928571428571423</v>
      </c>
      <c r="EZ38" s="54">
        <f>SUM(EV38:EX38)/$F38</f>
        <v>1</v>
      </c>
      <c r="FA38" s="70"/>
      <c r="FB38" s="69">
        <v>6</v>
      </c>
      <c r="FC38" s="69">
        <v>9</v>
      </c>
      <c r="FD38" s="69">
        <v>69</v>
      </c>
      <c r="FE38" s="55">
        <f>(FA38*0+FB38*5+FC38*7.5+FD38*10)/$F38</f>
        <v>9.375</v>
      </c>
      <c r="FF38" s="56">
        <f>SUM(FB38:FD38)/$F38</f>
        <v>1</v>
      </c>
      <c r="FG38" s="70"/>
      <c r="FH38" s="69"/>
      <c r="FI38" s="69">
        <v>16</v>
      </c>
      <c r="FJ38" s="69">
        <v>68</v>
      </c>
      <c r="FK38" s="37">
        <f>(FG38*0+FH38*5+FI38*7.5+FJ38*10)/$F38</f>
        <v>9.5238095238095237</v>
      </c>
      <c r="FL38" s="57">
        <f>SUM(FH38:FJ38)/$F38</f>
        <v>1</v>
      </c>
      <c r="FM38" s="58">
        <f>(EY38+FE38+FK38)/3</f>
        <v>9.0972222222222214</v>
      </c>
      <c r="FN38" s="59">
        <v>1</v>
      </c>
    </row>
    <row r="39" spans="1:170" ht="67.5" customHeight="1">
      <c r="A39" s="86">
        <v>28</v>
      </c>
      <c r="B39" s="85">
        <v>31</v>
      </c>
      <c r="C39" s="149" t="s">
        <v>161</v>
      </c>
      <c r="D39" s="149"/>
      <c r="E39" s="86">
        <v>340</v>
      </c>
      <c r="F39" s="87">
        <v>69</v>
      </c>
      <c r="G39" s="88">
        <v>1</v>
      </c>
      <c r="H39" s="69">
        <v>1</v>
      </c>
      <c r="I39" s="69">
        <v>1</v>
      </c>
      <c r="J39" s="69">
        <v>1</v>
      </c>
      <c r="K39" s="69">
        <v>1</v>
      </c>
      <c r="L39" s="69">
        <v>1</v>
      </c>
      <c r="M39" s="89">
        <v>1</v>
      </c>
      <c r="N39" s="88"/>
      <c r="O39" s="69">
        <v>4</v>
      </c>
      <c r="P39" s="69">
        <v>8</v>
      </c>
      <c r="Q39" s="69">
        <v>21</v>
      </c>
      <c r="R39" s="89">
        <v>36</v>
      </c>
      <c r="S39" s="35">
        <f>(SUM(G39:M39)*1.43+(N39*0+O39*2.5+P39*5+Q39*7.5+R39*10)/$F39)/2</f>
        <v>9.1173188405797099</v>
      </c>
      <c r="T39" s="88">
        <v>1</v>
      </c>
      <c r="U39" s="69">
        <v>1</v>
      </c>
      <c r="V39" s="69">
        <v>1</v>
      </c>
      <c r="W39" s="69">
        <v>1</v>
      </c>
      <c r="X39" s="69">
        <v>1</v>
      </c>
      <c r="Y39" s="69">
        <v>1</v>
      </c>
      <c r="Z39" s="69">
        <v>1</v>
      </c>
      <c r="AA39" s="69">
        <v>1</v>
      </c>
      <c r="AB39" s="69"/>
      <c r="AC39" s="89">
        <v>1</v>
      </c>
      <c r="AD39" s="88">
        <v>2</v>
      </c>
      <c r="AE39" s="69"/>
      <c r="AF39" s="69">
        <v>4</v>
      </c>
      <c r="AG39" s="69">
        <v>25</v>
      </c>
      <c r="AH39" s="90">
        <v>38</v>
      </c>
      <c r="AI39" s="35">
        <f>(SUM(T39:AC39)*1+(AD39*0+AE39*2.5+AF39*5+AG39*7.5+AH39*10)/$F39)/2</f>
        <v>8.7572463768115938</v>
      </c>
      <c r="AJ39" s="88">
        <v>1</v>
      </c>
      <c r="AK39" s="69">
        <v>1</v>
      </c>
      <c r="AL39" s="69">
        <v>1</v>
      </c>
      <c r="AM39" s="89">
        <v>1</v>
      </c>
      <c r="AN39" s="88"/>
      <c r="AO39" s="69">
        <v>3</v>
      </c>
      <c r="AP39" s="69">
        <v>8</v>
      </c>
      <c r="AQ39" s="69">
        <v>31</v>
      </c>
      <c r="AR39" s="89">
        <v>27</v>
      </c>
      <c r="AS39" s="35">
        <f>(SUM(AJ39:AM39)*2.5+(AN39*0+AO39*2.5+AP39*5+AQ39*7.5+AR39*10)/$F39)/2</f>
        <v>8.9855072463768124</v>
      </c>
      <c r="AT39" s="88"/>
      <c r="AU39" s="69"/>
      <c r="AV39" s="69"/>
      <c r="AW39" s="89"/>
      <c r="AX39" s="88">
        <v>5</v>
      </c>
      <c r="AY39" s="69">
        <v>1</v>
      </c>
      <c r="AZ39" s="69">
        <v>8</v>
      </c>
      <c r="BA39" s="69">
        <v>30</v>
      </c>
      <c r="BB39" s="89">
        <v>25</v>
      </c>
      <c r="BC39" s="35">
        <f>(SUM(AT39:AW39)*2.5+(AX39*0+AY39*2.5+AZ39*5+BA39*7.5+BB39*10)/$F39)/2</f>
        <v>3.75</v>
      </c>
      <c r="BD39" s="36">
        <f>(S39+AI39+AS39+BC39)/4</f>
        <v>7.652518115942029</v>
      </c>
      <c r="BE39" s="88">
        <v>1</v>
      </c>
      <c r="BF39" s="69">
        <v>1</v>
      </c>
      <c r="BG39" s="69">
        <v>1</v>
      </c>
      <c r="BH39" s="69">
        <v>1</v>
      </c>
      <c r="BI39" s="69">
        <v>1</v>
      </c>
      <c r="BJ39" s="89">
        <v>1</v>
      </c>
      <c r="BK39" s="70">
        <v>2</v>
      </c>
      <c r="BL39" s="69">
        <v>8</v>
      </c>
      <c r="BM39" s="69">
        <v>13</v>
      </c>
      <c r="BN39" s="69">
        <v>25</v>
      </c>
      <c r="BO39" s="90">
        <v>21</v>
      </c>
      <c r="BP39" s="35">
        <f>(SUM(BE39:BJ39)*1.67+(BK39*0+BL39*2.5+BM39*5+BN39*7.5+BO39*10)/$F39)/2</f>
        <v>8.5063768115942029</v>
      </c>
      <c r="BQ39" s="88">
        <v>1</v>
      </c>
      <c r="BR39" s="69"/>
      <c r="BS39" s="89"/>
      <c r="BT39" s="70">
        <v>6</v>
      </c>
      <c r="BU39" s="69">
        <v>12</v>
      </c>
      <c r="BV39" s="69">
        <v>25</v>
      </c>
      <c r="BW39" s="69">
        <v>23</v>
      </c>
      <c r="BX39" s="90">
        <v>42</v>
      </c>
      <c r="BY39" s="90">
        <v>14</v>
      </c>
      <c r="BZ39" s="35">
        <f>(SUM(BQ39:BS39)*3.33+(BT39*0+BU39*0+BV39*2.5+BW39*5+BX39*7.5+BY39*10)/$F39)/2</f>
        <v>6.2483333333333331</v>
      </c>
      <c r="CA39" s="88">
        <v>1</v>
      </c>
      <c r="CB39" s="69"/>
      <c r="CC39" s="69">
        <v>1</v>
      </c>
      <c r="CD39" s="89"/>
      <c r="CE39" s="91"/>
      <c r="CF39" s="69">
        <v>5</v>
      </c>
      <c r="CG39" s="69">
        <v>14</v>
      </c>
      <c r="CH39" s="70">
        <v>20</v>
      </c>
      <c r="CI39" s="69">
        <v>29</v>
      </c>
      <c r="CJ39" s="35">
        <f>(SUM(CA39:CD39)*2.5+(CE39*0+CF39*2.5+CG39*5+CH39*7.5+CI39*10)/$F39)/2</f>
        <v>6.2862318840579707</v>
      </c>
      <c r="CK39" s="88"/>
      <c r="CL39" s="69"/>
      <c r="CM39" s="69"/>
      <c r="CN39" s="90">
        <v>1</v>
      </c>
      <c r="CO39" s="90"/>
      <c r="CP39" s="90"/>
      <c r="CQ39" s="89"/>
      <c r="CR39" s="70"/>
      <c r="CS39" s="69">
        <v>3</v>
      </c>
      <c r="CT39" s="69">
        <v>14</v>
      </c>
      <c r="CU39" s="69">
        <v>16</v>
      </c>
      <c r="CV39" s="69">
        <v>33</v>
      </c>
      <c r="CW39" s="35">
        <f>(SUM(CK39:CQ39)*1.43+(CR39*0+CS39*2.5+CT39*5+CU39*7.5+CV39*10)/$F39)/2</f>
        <v>4.5374637681159422</v>
      </c>
      <c r="CX39" s="88">
        <v>1</v>
      </c>
      <c r="CY39" s="69">
        <v>1</v>
      </c>
      <c r="CZ39" s="89">
        <v>1</v>
      </c>
      <c r="DA39" s="70">
        <v>1</v>
      </c>
      <c r="DB39" s="69"/>
      <c r="DC39" s="69"/>
      <c r="DD39" s="69">
        <v>5</v>
      </c>
      <c r="DE39" s="69">
        <v>14</v>
      </c>
      <c r="DF39" s="69">
        <v>46</v>
      </c>
      <c r="DG39" s="35">
        <f>(SUM(CX39:CZ39)*3.33+(DA39*0+DB39*0+DC39*2.5+DD39*5+DE39*7.5+DF39*10)/$F39)/2</f>
        <v>9.2703623188405793</v>
      </c>
      <c r="DH39" s="88"/>
      <c r="DI39" s="69"/>
      <c r="DJ39" s="69"/>
      <c r="DK39" s="89"/>
      <c r="DL39" s="70">
        <v>9</v>
      </c>
      <c r="DM39" s="69">
        <v>2</v>
      </c>
      <c r="DN39" s="69">
        <v>10</v>
      </c>
      <c r="DO39" s="69">
        <v>21</v>
      </c>
      <c r="DP39" s="69">
        <v>24</v>
      </c>
      <c r="DQ39" s="35">
        <f>(SUM(DH39:DK39)*3.33+(DL39*0+DM39*2.5+DN39*5+DO39*7.5+DP39*10)/$F39)/2</f>
        <v>3.2789855072463769</v>
      </c>
      <c r="DR39" s="88"/>
      <c r="DS39" s="69"/>
      <c r="DT39" s="69"/>
      <c r="DU39" s="69"/>
      <c r="DV39" s="69"/>
      <c r="DW39" s="69"/>
      <c r="DX39" s="69"/>
      <c r="DY39" s="89"/>
      <c r="DZ39" s="70">
        <v>11</v>
      </c>
      <c r="EA39" s="69">
        <v>3</v>
      </c>
      <c r="EB39" s="69">
        <v>8</v>
      </c>
      <c r="EC39" s="69">
        <v>24</v>
      </c>
      <c r="ED39" s="69">
        <v>19</v>
      </c>
      <c r="EE39" s="35">
        <f>(SUM(DR39:DY39)*1.25+(DZ39*0+EA39*2.5+EB39*5+EC39*7.5+ED39*10)/$F39)/2</f>
        <v>3.0253623188405796</v>
      </c>
      <c r="EF39" s="36">
        <f>(CW39+DG39+DQ39+EE39+CJ39+BZ39+BP39)/7</f>
        <v>5.8790165631469975</v>
      </c>
      <c r="EG39" s="88"/>
      <c r="EH39" s="69">
        <v>2</v>
      </c>
      <c r="EI39" s="69">
        <v>9</v>
      </c>
      <c r="EJ39" s="89">
        <v>57</v>
      </c>
      <c r="EK39" s="48">
        <f>(EG39*0+EH39*5+EI39*7.5+EJ39*10)/$F39</f>
        <v>9.3840579710144922</v>
      </c>
      <c r="EL39" s="62">
        <v>1</v>
      </c>
      <c r="EM39" s="70"/>
      <c r="EN39" s="69">
        <v>2</v>
      </c>
      <c r="EO39" s="69">
        <v>10</v>
      </c>
      <c r="EP39" s="69">
        <v>55</v>
      </c>
      <c r="EQ39" s="37">
        <f>(EM39*0+EN39*5+EO39*7.5+EP39*10)/$F39</f>
        <v>9.2028985507246368</v>
      </c>
      <c r="ER39" s="50">
        <v>1</v>
      </c>
      <c r="ES39" s="51">
        <f>(EK39+EQ39)/2</f>
        <v>9.2934782608695645</v>
      </c>
      <c r="ET39" s="52">
        <v>1</v>
      </c>
      <c r="EU39" s="70">
        <v>4</v>
      </c>
      <c r="EV39" s="69">
        <v>8</v>
      </c>
      <c r="EW39" s="69">
        <v>14</v>
      </c>
      <c r="EX39" s="90">
        <v>42</v>
      </c>
      <c r="EY39" s="53">
        <f>(EU39*0+EV39*5+EW39*7.5+EX39*10)/$F39</f>
        <v>8.1884057971014492</v>
      </c>
      <c r="EZ39" s="54">
        <f>SUM(EV39:EX39)/$F39</f>
        <v>0.92753623188405798</v>
      </c>
      <c r="FA39" s="70">
        <v>2</v>
      </c>
      <c r="FB39" s="69">
        <v>4</v>
      </c>
      <c r="FC39" s="69">
        <v>14</v>
      </c>
      <c r="FD39" s="69">
        <v>48</v>
      </c>
      <c r="FE39" s="55">
        <f>(FA39*0+FB39*5+FC39*7.5+FD39*10)/$F39</f>
        <v>8.7681159420289863</v>
      </c>
      <c r="FF39" s="56">
        <f>SUM(FB39:FD39)/$F39</f>
        <v>0.95652173913043481</v>
      </c>
      <c r="FG39" s="70"/>
      <c r="FH39" s="69">
        <v>4</v>
      </c>
      <c r="FI39" s="69">
        <v>14</v>
      </c>
      <c r="FJ39" s="69">
        <v>49</v>
      </c>
      <c r="FK39" s="37">
        <f>(FG39*0+FH39*5+FI39*7.5+FJ39*10)/$F39</f>
        <v>8.9130434782608692</v>
      </c>
      <c r="FL39" s="57">
        <v>1</v>
      </c>
      <c r="FM39" s="58">
        <f>(EY39+FE39+FK39)/3</f>
        <v>8.6231884057971016</v>
      </c>
      <c r="FN39" s="59">
        <v>0.96130000000000004</v>
      </c>
    </row>
    <row r="40" spans="1:170" ht="69.75" customHeight="1">
      <c r="A40" s="86">
        <v>29</v>
      </c>
      <c r="B40" s="85">
        <v>32</v>
      </c>
      <c r="C40" s="149" t="s">
        <v>162</v>
      </c>
      <c r="D40" s="149"/>
      <c r="E40" s="86">
        <v>300</v>
      </c>
      <c r="F40" s="87">
        <v>60</v>
      </c>
      <c r="G40" s="88">
        <v>1</v>
      </c>
      <c r="H40" s="69">
        <v>1</v>
      </c>
      <c r="I40" s="69">
        <v>1</v>
      </c>
      <c r="J40" s="69">
        <v>1</v>
      </c>
      <c r="K40" s="69">
        <v>1</v>
      </c>
      <c r="L40" s="69">
        <v>1</v>
      </c>
      <c r="M40" s="89">
        <v>1</v>
      </c>
      <c r="N40" s="88"/>
      <c r="O40" s="69"/>
      <c r="P40" s="69">
        <v>1</v>
      </c>
      <c r="Q40" s="69">
        <v>20</v>
      </c>
      <c r="R40" s="89">
        <v>39</v>
      </c>
      <c r="S40" s="35">
        <f>(SUM(G40:M40)*1.43+(N40*0+O40*2.5+P40*5+Q40*7.5+R40*10)/$F40)/2</f>
        <v>9.5466666666666669</v>
      </c>
      <c r="T40" s="88">
        <v>1</v>
      </c>
      <c r="U40" s="69">
        <v>1</v>
      </c>
      <c r="V40" s="69">
        <v>1</v>
      </c>
      <c r="W40" s="69">
        <v>1</v>
      </c>
      <c r="X40" s="69">
        <v>1</v>
      </c>
      <c r="Y40" s="69">
        <v>1</v>
      </c>
      <c r="Z40" s="69">
        <v>1</v>
      </c>
      <c r="AA40" s="69">
        <v>1</v>
      </c>
      <c r="AB40" s="69">
        <v>1</v>
      </c>
      <c r="AC40" s="89">
        <v>1</v>
      </c>
      <c r="AD40" s="88"/>
      <c r="AE40" s="69"/>
      <c r="AF40" s="69">
        <v>1</v>
      </c>
      <c r="AG40" s="69">
        <v>23</v>
      </c>
      <c r="AH40" s="90">
        <v>46</v>
      </c>
      <c r="AI40" s="35">
        <v>8.31</v>
      </c>
      <c r="AJ40" s="60" t="s">
        <v>135</v>
      </c>
      <c r="AK40" s="60" t="s">
        <v>135</v>
      </c>
      <c r="AL40" s="60" t="s">
        <v>135</v>
      </c>
      <c r="AM40" s="89"/>
      <c r="AN40" s="88"/>
      <c r="AO40" s="69"/>
      <c r="AP40" s="69">
        <v>1</v>
      </c>
      <c r="AQ40" s="69">
        <v>32</v>
      </c>
      <c r="AR40" s="89">
        <v>27</v>
      </c>
      <c r="AS40" s="35">
        <f>(SUM(AJ40:AM40)*2.5+(AN40*0+AO40*2.5+AP40*5+AQ40*7.5+AR40*10)/$F40)/2</f>
        <v>4.291666666666667</v>
      </c>
      <c r="AT40" s="60" t="s">
        <v>163</v>
      </c>
      <c r="AU40" s="69"/>
      <c r="AV40" s="69"/>
      <c r="AW40" s="89"/>
      <c r="AX40" s="88"/>
      <c r="AY40" s="69"/>
      <c r="AZ40" s="69">
        <v>1</v>
      </c>
      <c r="BA40" s="69">
        <v>28</v>
      </c>
      <c r="BB40" s="89">
        <v>31</v>
      </c>
      <c r="BC40" s="35">
        <f>(SUM(AT40:AW40)*2.5+(AX40*0+AY40*2.5+AZ40*5+BA40*7.5+BB40*10)/$F40)/2</f>
        <v>4.375</v>
      </c>
      <c r="BD40" s="36">
        <f>(S40+AI40+AS40+BC40)/4</f>
        <v>6.6308333333333342</v>
      </c>
      <c r="BE40" s="60" t="s">
        <v>135</v>
      </c>
      <c r="BF40" s="69"/>
      <c r="BG40" s="60" t="s">
        <v>135</v>
      </c>
      <c r="BH40" s="60" t="s">
        <v>135</v>
      </c>
      <c r="BI40" s="60" t="s">
        <v>135</v>
      </c>
      <c r="BJ40" s="89"/>
      <c r="BK40" s="70"/>
      <c r="BL40" s="69">
        <v>1</v>
      </c>
      <c r="BM40" s="69">
        <v>8</v>
      </c>
      <c r="BN40" s="69">
        <v>29</v>
      </c>
      <c r="BO40" s="90">
        <v>22</v>
      </c>
      <c r="BP40" s="35">
        <f>(SUM(BE40:BJ40)*1.67+(BK40*0+BL40*2.5+BM40*5+BN40*7.5+BO40*10)/$F40)/2</f>
        <v>4</v>
      </c>
      <c r="BQ40" s="60" t="s">
        <v>135</v>
      </c>
      <c r="BR40" s="69"/>
      <c r="BS40" s="60" t="s">
        <v>135</v>
      </c>
      <c r="BT40" s="70"/>
      <c r="BU40" s="69">
        <v>5</v>
      </c>
      <c r="BV40" s="69">
        <v>21</v>
      </c>
      <c r="BW40" s="69">
        <v>34</v>
      </c>
      <c r="BX40" s="90">
        <v>11</v>
      </c>
      <c r="BY40" s="90">
        <v>49</v>
      </c>
      <c r="BZ40" s="35">
        <f>(SUM(BQ40:BS40)*3.33+(BT40*0+BU40*0+BV40*2.5+BW40*5+BX40*7.5+BY40*10)/$F40)/2</f>
        <v>6.625</v>
      </c>
      <c r="CA40" s="60" t="s">
        <v>135</v>
      </c>
      <c r="CB40" s="69"/>
      <c r="CC40" s="60" t="s">
        <v>135</v>
      </c>
      <c r="CD40" s="89"/>
      <c r="CE40" s="91"/>
      <c r="CF40" s="69">
        <v>1</v>
      </c>
      <c r="CG40" s="69">
        <v>4</v>
      </c>
      <c r="CH40" s="70">
        <v>16</v>
      </c>
      <c r="CI40" s="69">
        <v>39</v>
      </c>
      <c r="CJ40" s="35">
        <f>(SUM(CA40:CD40)*2.5+(CE40*0+CF40*2.5+CG40*5+CH40*7.5+CI40*10)/$F40)/2</f>
        <v>4.4375</v>
      </c>
      <c r="CK40" s="88"/>
      <c r="CL40" s="69"/>
      <c r="CM40" s="69"/>
      <c r="CN40" s="60" t="s">
        <v>135</v>
      </c>
      <c r="CO40" s="90"/>
      <c r="CP40" s="90"/>
      <c r="CQ40" s="89"/>
      <c r="CR40" s="70"/>
      <c r="CS40" s="69"/>
      <c r="CT40" s="69"/>
      <c r="CU40" s="69">
        <v>15</v>
      </c>
      <c r="CV40" s="69">
        <v>45</v>
      </c>
      <c r="CW40" s="35">
        <f>(SUM(CK40:CQ40)*1.43+(CR40*0+CS40*2.5+CT40*5+CU40*7.5+CV40*10)/$F40)/2</f>
        <v>4.6875</v>
      </c>
      <c r="CX40" s="60" t="s">
        <v>135</v>
      </c>
      <c r="CY40" s="63">
        <v>0.8</v>
      </c>
      <c r="CZ40" s="64">
        <v>1</v>
      </c>
      <c r="DA40" s="70"/>
      <c r="DB40" s="69"/>
      <c r="DC40" s="69"/>
      <c r="DD40" s="69">
        <v>1</v>
      </c>
      <c r="DE40" s="69">
        <v>15</v>
      </c>
      <c r="DF40" s="69">
        <v>44</v>
      </c>
      <c r="DG40" s="35">
        <f>(SUM(CX40:CZ40)*3.33+(DA40*0+DB40*0+DC40*2.5+DD40*5+DE40*7.5+DF40*10)/$F40)/2</f>
        <v>7.6428333333333338</v>
      </c>
      <c r="DH40" s="88"/>
      <c r="DI40" s="69"/>
      <c r="DJ40" s="69"/>
      <c r="DK40" s="60" t="s">
        <v>135</v>
      </c>
      <c r="DL40" s="70">
        <v>4</v>
      </c>
      <c r="DM40" s="69"/>
      <c r="DN40" s="69">
        <v>4</v>
      </c>
      <c r="DO40" s="69">
        <v>24</v>
      </c>
      <c r="DP40" s="69">
        <v>28</v>
      </c>
      <c r="DQ40" s="35">
        <f>(SUM(DH40:DK40)*3.33+(DL40*0+DM40*2.5+DN40*5+DO40*7.5+DP40*10)/$F40)/2</f>
        <v>4</v>
      </c>
      <c r="DR40" s="88"/>
      <c r="DS40" s="69"/>
      <c r="DT40" s="69"/>
      <c r="DU40" s="69"/>
      <c r="DV40" s="69"/>
      <c r="DW40" s="60" t="s">
        <v>135</v>
      </c>
      <c r="DX40" s="69"/>
      <c r="DY40" s="89"/>
      <c r="DZ40" s="70">
        <v>9</v>
      </c>
      <c r="EA40" s="69">
        <v>2</v>
      </c>
      <c r="EB40" s="69">
        <v>3</v>
      </c>
      <c r="EC40" s="69">
        <v>25</v>
      </c>
      <c r="ED40" s="69">
        <v>21</v>
      </c>
      <c r="EE40" s="35">
        <f>(SUM(DR40:DY40)*1.25+(DZ40*0+EA40*2.5+EB40*5+EC40*7.5+ED40*10)/$F40)/2</f>
        <v>3.4791666666666665</v>
      </c>
      <c r="EF40" s="36">
        <f>(CW40+DG40+DQ40+EE40+CJ40+BZ40+BP40)/7</f>
        <v>4.9817142857142853</v>
      </c>
      <c r="EG40" s="88"/>
      <c r="EH40" s="69">
        <v>2</v>
      </c>
      <c r="EI40" s="69">
        <v>12</v>
      </c>
      <c r="EJ40" s="89">
        <v>46</v>
      </c>
      <c r="EK40" s="48">
        <f>(EG40*0+EH40*5+EI40*7.5+EJ40*10)/$F40</f>
        <v>9.3333333333333339</v>
      </c>
      <c r="EL40" s="62">
        <f>SUM(EG40:EJ40)/$F40</f>
        <v>1</v>
      </c>
      <c r="EM40" s="70"/>
      <c r="EN40" s="69"/>
      <c r="EO40" s="69">
        <v>8</v>
      </c>
      <c r="EP40" s="69">
        <v>52</v>
      </c>
      <c r="EQ40" s="37">
        <f>(EM40*0+EN40*5+EO40*7.5+EP40*10)/$F40</f>
        <v>9.6666666666666661</v>
      </c>
      <c r="ER40" s="50">
        <f>SUM(EM40:EP40)/$F40</f>
        <v>1</v>
      </c>
      <c r="ES40" s="51">
        <f>(EK40+EQ40)/2</f>
        <v>9.5</v>
      </c>
      <c r="ET40" s="52">
        <f>(SUM(EH40:EJ40)+SUM(EN40:EP40))/($F40*2)</f>
        <v>1</v>
      </c>
      <c r="EU40" s="70">
        <v>2</v>
      </c>
      <c r="EV40" s="69">
        <v>6</v>
      </c>
      <c r="EW40" s="69">
        <v>27</v>
      </c>
      <c r="EX40" s="90">
        <v>25</v>
      </c>
      <c r="EY40" s="53">
        <f>(EU40*0+EV40*5+EW40*7.5+EX40*10)/$F40</f>
        <v>8.0416666666666661</v>
      </c>
      <c r="EZ40" s="54">
        <f>SUM(EV40:EX40)/$F40</f>
        <v>0.96666666666666667</v>
      </c>
      <c r="FA40" s="70"/>
      <c r="FB40" s="69"/>
      <c r="FC40" s="69">
        <v>11</v>
      </c>
      <c r="FD40" s="69">
        <v>49</v>
      </c>
      <c r="FE40" s="55">
        <f>(FA40*0+FB40*5+FC40*7.5+FD40*10)/$F40</f>
        <v>9.5416666666666661</v>
      </c>
      <c r="FF40" s="56">
        <f>SUM(FB40:FD40)/$F40</f>
        <v>1</v>
      </c>
      <c r="FG40" s="70"/>
      <c r="FH40" s="69">
        <v>3</v>
      </c>
      <c r="FI40" s="69">
        <v>5</v>
      </c>
      <c r="FJ40" s="69">
        <v>52</v>
      </c>
      <c r="FK40" s="37">
        <f>(FG40*0+FH40*5+FI40*7.5+FJ40*10)/$F40</f>
        <v>9.5416666666666661</v>
      </c>
      <c r="FL40" s="57">
        <f>SUM(FH40:FJ40)/$F40</f>
        <v>1</v>
      </c>
      <c r="FM40" s="58">
        <f>(EY40+FE40+FK40)/3</f>
        <v>9.0416666666666661</v>
      </c>
      <c r="FN40" s="59">
        <v>0.9889</v>
      </c>
    </row>
    <row r="41" spans="1:170" ht="66" customHeight="1">
      <c r="A41" s="86">
        <v>30</v>
      </c>
      <c r="B41" s="85">
        <v>33</v>
      </c>
      <c r="C41" s="149" t="s">
        <v>164</v>
      </c>
      <c r="D41" s="149"/>
      <c r="E41" s="86">
        <v>575</v>
      </c>
      <c r="F41" s="87">
        <v>86</v>
      </c>
      <c r="G41" s="88">
        <v>1</v>
      </c>
      <c r="H41" s="69">
        <v>1</v>
      </c>
      <c r="I41" s="69">
        <v>1</v>
      </c>
      <c r="J41" s="69">
        <v>1</v>
      </c>
      <c r="K41" s="69">
        <v>1</v>
      </c>
      <c r="L41" s="69">
        <v>1</v>
      </c>
      <c r="M41" s="89">
        <v>1</v>
      </c>
      <c r="N41" s="88"/>
      <c r="O41" s="69"/>
      <c r="P41" s="69"/>
      <c r="Q41" s="69">
        <v>26</v>
      </c>
      <c r="R41" s="89">
        <v>60</v>
      </c>
      <c r="S41" s="35">
        <f>(SUM(G41:M41)*1.43+(N41*0+O41*2.5+P41*5+Q41*7.5+R41*10)/$F41)/2</f>
        <v>9.6270930232558136</v>
      </c>
      <c r="T41" s="88">
        <v>1</v>
      </c>
      <c r="U41" s="69">
        <v>1</v>
      </c>
      <c r="V41" s="69">
        <v>1</v>
      </c>
      <c r="W41" s="69">
        <v>1</v>
      </c>
      <c r="X41" s="69">
        <v>1</v>
      </c>
      <c r="Y41" s="69">
        <v>1</v>
      </c>
      <c r="Z41" s="69">
        <v>1</v>
      </c>
      <c r="AA41" s="69">
        <v>1</v>
      </c>
      <c r="AB41" s="69">
        <v>1</v>
      </c>
      <c r="AC41" s="89">
        <v>1</v>
      </c>
      <c r="AD41" s="88"/>
      <c r="AE41" s="69"/>
      <c r="AF41" s="69"/>
      <c r="AG41" s="69">
        <v>16</v>
      </c>
      <c r="AH41" s="90">
        <v>70</v>
      </c>
      <c r="AI41" s="35">
        <f>(SUM(T41:AC41)*1+(AD41*0+AE41*2.5+AF41*5+AG41*7.5+AH41*10)/$F41)/2</f>
        <v>9.7674418604651159</v>
      </c>
      <c r="AJ41" s="88">
        <v>1</v>
      </c>
      <c r="AK41" s="69">
        <v>1</v>
      </c>
      <c r="AL41" s="69"/>
      <c r="AM41" s="89"/>
      <c r="AN41" s="88"/>
      <c r="AO41" s="69"/>
      <c r="AP41" s="69">
        <v>86</v>
      </c>
      <c r="AQ41" s="69"/>
      <c r="AR41" s="89"/>
      <c r="AS41" s="35">
        <f>(SUM(AJ41:AM41)*2.5+(AN41*0+AO41*2.5+AP41*5+AQ41*7.5+AR41*10)/$F41)/2</f>
        <v>5</v>
      </c>
      <c r="AT41" s="88">
        <v>1</v>
      </c>
      <c r="AU41" s="69"/>
      <c r="AV41" s="69"/>
      <c r="AW41" s="89">
        <v>1</v>
      </c>
      <c r="AX41" s="88"/>
      <c r="AY41" s="69"/>
      <c r="AZ41" s="69">
        <v>12</v>
      </c>
      <c r="BA41" s="69">
        <v>74</v>
      </c>
      <c r="BB41" s="89"/>
      <c r="BC41" s="35">
        <f>(SUM(AT41:AW41)*2.5+(AX41*0+AY41*2.5+AZ41*5+BA41*7.5+BB41*10)/$F41)/2</f>
        <v>6.0755813953488378</v>
      </c>
      <c r="BD41" s="36">
        <f>(S41+AI41+AS41+BC41)/4</f>
        <v>7.6175290697674418</v>
      </c>
      <c r="BE41" s="88"/>
      <c r="BF41" s="69"/>
      <c r="BG41" s="69">
        <v>1</v>
      </c>
      <c r="BH41" s="69"/>
      <c r="BI41" s="69"/>
      <c r="BJ41" s="89">
        <v>1</v>
      </c>
      <c r="BK41" s="70"/>
      <c r="BL41" s="69"/>
      <c r="BM41" s="69">
        <v>10</v>
      </c>
      <c r="BN41" s="69">
        <v>51</v>
      </c>
      <c r="BO41" s="90">
        <v>25</v>
      </c>
      <c r="BP41" s="35">
        <f>(SUM(BE41:BJ41)*1.67+(BK41*0+BL41*2.5+BM41*5+BN41*7.5+BO41*10)/$F41)/2</f>
        <v>5.6380232558139536</v>
      </c>
      <c r="BQ41" s="88">
        <v>1</v>
      </c>
      <c r="BR41" s="69">
        <v>1</v>
      </c>
      <c r="BS41" s="89"/>
      <c r="BT41" s="70"/>
      <c r="BU41" s="69">
        <v>12</v>
      </c>
      <c r="BV41" s="69">
        <v>28</v>
      </c>
      <c r="BW41" s="69">
        <v>46</v>
      </c>
      <c r="BX41" s="90"/>
      <c r="BY41" s="90">
        <v>86</v>
      </c>
      <c r="BZ41" s="35">
        <f>(SUM(BQ41:BS41)*3.33+(BT41*0+BU41*0+BV41*2.5+BW41*5+BX41*7.5+BY41*10)/$F41)/2</f>
        <v>10.074186046511628</v>
      </c>
      <c r="CA41" s="88">
        <v>1</v>
      </c>
      <c r="CB41" s="69"/>
      <c r="CC41" s="69"/>
      <c r="CD41" s="89"/>
      <c r="CE41" s="91"/>
      <c r="CF41" s="69"/>
      <c r="CG41" s="69"/>
      <c r="CH41" s="70">
        <v>17</v>
      </c>
      <c r="CI41" s="69">
        <v>69</v>
      </c>
      <c r="CJ41" s="35">
        <f>(SUM(CA41:CD41)*2.5+(CE41*0+CF41*2.5+CG41*5+CH41*7.5+CI41*10)/$F41)/2</f>
        <v>6.0029069767441863</v>
      </c>
      <c r="CK41" s="88"/>
      <c r="CL41" s="69"/>
      <c r="CM41" s="69"/>
      <c r="CN41" s="90">
        <v>1</v>
      </c>
      <c r="CO41" s="90"/>
      <c r="CP41" s="90"/>
      <c r="CQ41" s="89"/>
      <c r="CR41" s="70"/>
      <c r="CS41" s="69"/>
      <c r="CT41" s="69"/>
      <c r="CU41" s="69"/>
      <c r="CV41" s="69">
        <v>86</v>
      </c>
      <c r="CW41" s="35">
        <f>(SUM(CK41:CQ41)*1.43+(CR41*0+CS41*2.5+CT41*5+CU41*7.5+CV41*10)/$F41)/2</f>
        <v>5.7149999999999999</v>
      </c>
      <c r="CX41" s="89">
        <v>1</v>
      </c>
      <c r="CY41" s="89">
        <v>1</v>
      </c>
      <c r="CZ41" s="89">
        <v>1</v>
      </c>
      <c r="DA41" s="70"/>
      <c r="DB41" s="69"/>
      <c r="DC41" s="69"/>
      <c r="DD41" s="69"/>
      <c r="DE41" s="69"/>
      <c r="DF41" s="69">
        <v>86</v>
      </c>
      <c r="DG41" s="35">
        <f>(SUM(CX41:CZ41)*3.33+(DA41*0+DB41*0+DC41*2.5+DD41*5+DE41*7.5+DF41*10)/$F41)/2</f>
        <v>9.995000000000001</v>
      </c>
      <c r="DH41" s="88"/>
      <c r="DI41" s="69">
        <v>1</v>
      </c>
      <c r="DJ41" s="69"/>
      <c r="DK41" s="89">
        <v>1</v>
      </c>
      <c r="DL41" s="70"/>
      <c r="DM41" s="69"/>
      <c r="DN41" s="69"/>
      <c r="DO41" s="69">
        <v>9</v>
      </c>
      <c r="DP41" s="69">
        <v>77</v>
      </c>
      <c r="DQ41" s="35">
        <f>(SUM(DH41:DK41)*3.33+(DL41*0+DM41*2.5+DN41*5+DO41*7.5+DP41*10)/$F41)/2</f>
        <v>8.1991860465116275</v>
      </c>
      <c r="DR41" s="88">
        <v>1</v>
      </c>
      <c r="DS41" s="69"/>
      <c r="DT41" s="69"/>
      <c r="DU41" s="69"/>
      <c r="DV41" s="69"/>
      <c r="DW41" s="69">
        <v>1</v>
      </c>
      <c r="DX41" s="69"/>
      <c r="DY41" s="89"/>
      <c r="DZ41" s="70"/>
      <c r="EA41" s="69"/>
      <c r="EB41" s="69"/>
      <c r="EC41" s="69">
        <v>77</v>
      </c>
      <c r="ED41" s="69">
        <v>9</v>
      </c>
      <c r="EE41" s="35">
        <f>(SUM(DR41:DY41)*1.25+(DZ41*0+EA41*2.5+EB41*5+EC41*7.5+ED41*10)/$F41)/2</f>
        <v>5.1308139534883725</v>
      </c>
      <c r="EF41" s="36">
        <f>(CW41+DG41+DQ41+EE41+CJ41+BZ41+BP41)/7</f>
        <v>7.2507308970099666</v>
      </c>
      <c r="EG41" s="88"/>
      <c r="EH41" s="69"/>
      <c r="EI41" s="69"/>
      <c r="EJ41" s="89">
        <v>86</v>
      </c>
      <c r="EK41" s="48">
        <f>(EG41*0+EH41*5+EI41*7.5+EJ41*10)/$F41</f>
        <v>10</v>
      </c>
      <c r="EL41" s="62">
        <f>SUM(EG41:EJ41)/$F41</f>
        <v>1</v>
      </c>
      <c r="EM41" s="70"/>
      <c r="EN41" s="69"/>
      <c r="EO41" s="69"/>
      <c r="EP41" s="69">
        <v>86</v>
      </c>
      <c r="EQ41" s="37">
        <f>(EM41*0+EN41*5+EO41*7.5+EP41*10)/$F41</f>
        <v>10</v>
      </c>
      <c r="ER41" s="50">
        <f>SUM(EM41:EP41)/$F41</f>
        <v>1</v>
      </c>
      <c r="ES41" s="51">
        <f>(EK41+EQ41)/2</f>
        <v>10</v>
      </c>
      <c r="ET41" s="52">
        <f>(SUM(EH41:EJ41)+SUM(EN41:EP41))/($F41*2)</f>
        <v>1</v>
      </c>
      <c r="EU41" s="70"/>
      <c r="EV41" s="69">
        <v>10</v>
      </c>
      <c r="EW41" s="69">
        <v>19</v>
      </c>
      <c r="EX41" s="90">
        <v>57</v>
      </c>
      <c r="EY41" s="53">
        <f>(EU41*0+EV41*5+EW41*7.5+EX41*10)/$F41</f>
        <v>8.8662790697674421</v>
      </c>
      <c r="EZ41" s="54">
        <f>SUM(EV41:EX41)/$F41</f>
        <v>1</v>
      </c>
      <c r="FA41" s="70"/>
      <c r="FB41" s="69"/>
      <c r="FC41" s="69"/>
      <c r="FD41" s="69">
        <v>86</v>
      </c>
      <c r="FE41" s="55">
        <f>(FA41*0+FB41*5+FC41*7.5+FD41*10)/$F41</f>
        <v>10</v>
      </c>
      <c r="FF41" s="56">
        <f>SUM(FB41:FD41)/$F41</f>
        <v>1</v>
      </c>
      <c r="FG41" s="70"/>
      <c r="FH41" s="69"/>
      <c r="FI41" s="69">
        <v>6</v>
      </c>
      <c r="FJ41" s="69">
        <v>80</v>
      </c>
      <c r="FK41" s="37">
        <f>(FG41*0+FH41*5+FI41*7.5+FJ41*10)/$F41</f>
        <v>9.8255813953488378</v>
      </c>
      <c r="FL41" s="57">
        <f>SUM(FH41:FJ41)/$F41</f>
        <v>1</v>
      </c>
      <c r="FM41" s="58">
        <f>(EY41+FE41+FK41)/3</f>
        <v>9.5639534883720945</v>
      </c>
      <c r="FN41" s="59">
        <v>1</v>
      </c>
    </row>
    <row r="42" spans="1:170" ht="66" customHeight="1">
      <c r="A42" s="86">
        <v>31</v>
      </c>
      <c r="B42" s="85">
        <v>34</v>
      </c>
      <c r="C42" s="149" t="s">
        <v>165</v>
      </c>
      <c r="D42" s="149"/>
      <c r="E42" s="86">
        <v>115</v>
      </c>
      <c r="F42" s="87">
        <v>23</v>
      </c>
      <c r="G42" s="88">
        <v>1</v>
      </c>
      <c r="H42" s="69">
        <v>1</v>
      </c>
      <c r="I42" s="69">
        <v>1</v>
      </c>
      <c r="J42" s="69">
        <v>1</v>
      </c>
      <c r="K42" s="69">
        <v>1</v>
      </c>
      <c r="L42" s="69">
        <v>1</v>
      </c>
      <c r="M42" s="89">
        <v>1</v>
      </c>
      <c r="N42" s="60"/>
      <c r="O42" s="76"/>
      <c r="P42" s="76"/>
      <c r="Q42" s="76"/>
      <c r="R42" s="77" t="s">
        <v>166</v>
      </c>
      <c r="S42" s="35">
        <f>(SUM(G42:M42)*1.43+(N42*0+O42*2.5+P42*5+Q42*7.5+R42*10)/$F42)/2</f>
        <v>10.004999999999999</v>
      </c>
      <c r="T42" s="88">
        <v>1</v>
      </c>
      <c r="U42" s="69">
        <v>1</v>
      </c>
      <c r="V42" s="69">
        <v>1</v>
      </c>
      <c r="W42" s="69">
        <v>1</v>
      </c>
      <c r="X42" s="69">
        <v>1</v>
      </c>
      <c r="Y42" s="69">
        <v>1</v>
      </c>
      <c r="Z42" s="69">
        <v>1</v>
      </c>
      <c r="AA42" s="69">
        <v>1</v>
      </c>
      <c r="AB42" s="69">
        <v>1</v>
      </c>
      <c r="AC42" s="89">
        <v>1</v>
      </c>
      <c r="AD42" s="60"/>
      <c r="AE42" s="76"/>
      <c r="AF42" s="76"/>
      <c r="AG42" s="69" t="s">
        <v>167</v>
      </c>
      <c r="AH42" s="90" t="s">
        <v>168</v>
      </c>
      <c r="AI42" s="35">
        <f>(SUM(T42:AC42)*1+(AD42*0+AE42*2.5+AF42*5+AG42*7.5+AH42*10)/$F42)/2</f>
        <v>9.891304347826086</v>
      </c>
      <c r="AJ42" s="88">
        <v>1</v>
      </c>
      <c r="AK42" s="69">
        <v>1</v>
      </c>
      <c r="AL42" s="69">
        <v>1</v>
      </c>
      <c r="AM42" s="89">
        <v>1</v>
      </c>
      <c r="AN42" s="60"/>
      <c r="AO42" s="76"/>
      <c r="AP42" s="76" t="s">
        <v>169</v>
      </c>
      <c r="AQ42" s="77" t="s">
        <v>170</v>
      </c>
      <c r="AR42" s="77"/>
      <c r="AS42" s="35">
        <f>(SUM(AJ42:AM42)*2.5+(AN42*0+AO42*2.5+AP42*5+AQ42*7.5+AR42*10)/$F42)/2</f>
        <v>8.5869565217391308</v>
      </c>
      <c r="AT42" s="60" t="s">
        <v>135</v>
      </c>
      <c r="AU42" s="76"/>
      <c r="AV42" s="76"/>
      <c r="AW42" s="77"/>
      <c r="AX42" s="60"/>
      <c r="AY42" s="76"/>
      <c r="AZ42" s="76"/>
      <c r="BA42" s="76" t="s">
        <v>166</v>
      </c>
      <c r="BB42" s="77"/>
      <c r="BC42" s="35">
        <f>(SUM(AT42:AW42)*2.5+(AX42*0+AY42*2.5+AZ42*5+BA42*7.5+BB42*10)/$F42)/2</f>
        <v>3.75</v>
      </c>
      <c r="BD42" s="36">
        <f>(S42+AI42+AS42+BC42)/4</f>
        <v>8.0583152173913035</v>
      </c>
      <c r="BE42" s="60"/>
      <c r="BF42" s="76"/>
      <c r="BG42" s="76" t="s">
        <v>135</v>
      </c>
      <c r="BH42" s="76" t="s">
        <v>135</v>
      </c>
      <c r="BI42" s="76" t="s">
        <v>135</v>
      </c>
      <c r="BJ42" s="77" t="s">
        <v>135</v>
      </c>
      <c r="BK42" s="78"/>
      <c r="BL42" s="76"/>
      <c r="BM42" s="76"/>
      <c r="BN42" s="76" t="s">
        <v>171</v>
      </c>
      <c r="BO42" s="79" t="s">
        <v>172</v>
      </c>
      <c r="BP42" s="35">
        <f>(SUM(BE42:BJ42)*1.67+(BK42*0+BL42*2.5+BM42*5+BN42*7.5+BO42*10)/$F42)/2</f>
        <v>4.2934782608695654</v>
      </c>
      <c r="BQ42" s="60" t="s">
        <v>135</v>
      </c>
      <c r="BR42" s="76" t="s">
        <v>135</v>
      </c>
      <c r="BS42" s="77"/>
      <c r="BT42" s="78" t="s">
        <v>135</v>
      </c>
      <c r="BU42" s="76" t="s">
        <v>135</v>
      </c>
      <c r="BV42" s="76"/>
      <c r="BW42" s="76" t="s">
        <v>173</v>
      </c>
      <c r="BX42" s="79" t="s">
        <v>174</v>
      </c>
      <c r="BY42" s="79"/>
      <c r="BZ42" s="35">
        <f>(SUM(BQ42:BS42)*3.33+(BT42*0+BU42*0+BV42*2.5+BW42*5+BX42*7.5+BY42*10)/$F42)/2</f>
        <v>2.7717391304347827</v>
      </c>
      <c r="CA42" s="60" t="s">
        <v>135</v>
      </c>
      <c r="CB42" s="76"/>
      <c r="CC42" s="76" t="s">
        <v>135</v>
      </c>
      <c r="CD42" s="77" t="s">
        <v>135</v>
      </c>
      <c r="CE42" s="80"/>
      <c r="CF42" s="76" t="s">
        <v>174</v>
      </c>
      <c r="CG42" s="76"/>
      <c r="CH42" s="78"/>
      <c r="CI42" s="76" t="s">
        <v>173</v>
      </c>
      <c r="CJ42" s="35">
        <f>(SUM(CA42:CD42)*2.5+(CE42*0+CF42*2.5+CG42*5+CH42*7.5+CI42*10)/$F42)/2</f>
        <v>4.1847826086956523</v>
      </c>
      <c r="CK42" s="60"/>
      <c r="CL42" s="76"/>
      <c r="CM42" s="76"/>
      <c r="CN42" s="79" t="s">
        <v>135</v>
      </c>
      <c r="CO42" s="79"/>
      <c r="CP42" s="79"/>
      <c r="CQ42" s="77"/>
      <c r="CR42" s="78"/>
      <c r="CS42" s="76"/>
      <c r="CT42" s="76"/>
      <c r="CU42" s="76"/>
      <c r="CV42" s="76" t="s">
        <v>166</v>
      </c>
      <c r="CW42" s="35">
        <f>(SUM(CK42:CQ42)*1.43+(CR42*0+CS42*2.5+CT42*5+CU42*7.5+CV42*10)/$F42)/2</f>
        <v>5</v>
      </c>
      <c r="CX42" s="89">
        <v>1</v>
      </c>
      <c r="CY42" s="89">
        <v>1</v>
      </c>
      <c r="CZ42" s="89">
        <v>1</v>
      </c>
      <c r="DA42" s="78"/>
      <c r="DB42" s="76"/>
      <c r="DC42" s="76"/>
      <c r="DD42" s="76"/>
      <c r="DE42" s="76"/>
      <c r="DF42" s="76" t="s">
        <v>166</v>
      </c>
      <c r="DG42" s="35">
        <f>(SUM(CX42:CZ42)*3.33+(DA42*0+DB42*0+DC42*2.5+DD42*5+DE42*7.5+DF42*10)/$F42)/2</f>
        <v>9.995000000000001</v>
      </c>
      <c r="DH42" s="60" t="s">
        <v>135</v>
      </c>
      <c r="DI42" s="76" t="s">
        <v>135</v>
      </c>
      <c r="DJ42" s="76"/>
      <c r="DK42" s="77"/>
      <c r="DL42" s="78"/>
      <c r="DM42" s="76"/>
      <c r="DN42" s="76" t="s">
        <v>174</v>
      </c>
      <c r="DO42" s="76" t="s">
        <v>173</v>
      </c>
      <c r="DP42" s="76"/>
      <c r="DQ42" s="35">
        <f>(SUM(DH42:DK42)*3.33+(DL42*0+DM42*2.5+DN42*5+DO42*7.5+DP42*10)/$F42)/2</f>
        <v>3.4782608695652173</v>
      </c>
      <c r="DR42" s="60"/>
      <c r="DS42" s="76"/>
      <c r="DT42" s="76"/>
      <c r="DU42" s="76"/>
      <c r="DV42" s="76"/>
      <c r="DW42" s="76" t="s">
        <v>135</v>
      </c>
      <c r="DX42" s="76" t="s">
        <v>135</v>
      </c>
      <c r="DY42" s="77" t="s">
        <v>135</v>
      </c>
      <c r="DZ42" s="78"/>
      <c r="EA42" s="76" t="s">
        <v>175</v>
      </c>
      <c r="EB42" s="76" t="s">
        <v>176</v>
      </c>
      <c r="EC42" s="76"/>
      <c r="ED42" s="76"/>
      <c r="EE42" s="35">
        <f>(SUM(DR42:DY42)*1.25+(DZ42*0+EA42*2.5+EB42*5+EC42*7.5+ED42*10)/$F42)/2</f>
        <v>1.8478260869565217</v>
      </c>
      <c r="EF42" s="36">
        <f>(CW42+DG42+DQ42+EE42+CJ42+BZ42+BP42)/7</f>
        <v>4.5101552795031061</v>
      </c>
      <c r="EG42" s="60"/>
      <c r="EH42" s="76"/>
      <c r="EI42" s="76"/>
      <c r="EJ42" s="77" t="s">
        <v>166</v>
      </c>
      <c r="EK42" s="48">
        <f>(EG42*0+EH42*5+EI42*7.5+EJ42*10)/$F42</f>
        <v>10</v>
      </c>
      <c r="EL42" s="62">
        <f>SUM(EG42:EJ42)/$F42</f>
        <v>0</v>
      </c>
      <c r="EM42" s="78"/>
      <c r="EN42" s="76"/>
      <c r="EO42" s="76"/>
      <c r="EP42" s="76" t="s">
        <v>166</v>
      </c>
      <c r="EQ42" s="37">
        <f>(EM42*0+EN42*5+EO42*7.5+EP42*10)/$F42</f>
        <v>10</v>
      </c>
      <c r="ER42" s="50">
        <f>SUM(EM42:EP42)/$F42</f>
        <v>0</v>
      </c>
      <c r="ES42" s="51">
        <f>(EK42+EQ42)/2</f>
        <v>10</v>
      </c>
      <c r="ET42" s="52">
        <v>1</v>
      </c>
      <c r="EU42" s="78"/>
      <c r="EV42" s="76" t="s">
        <v>172</v>
      </c>
      <c r="EW42" s="76" t="s">
        <v>171</v>
      </c>
      <c r="EX42" s="79"/>
      <c r="EY42" s="53">
        <f>(EU42*0+EV42*5+EW42*7.5+EX42*10)/$F42</f>
        <v>6.4130434782608692</v>
      </c>
      <c r="EZ42" s="54">
        <v>1</v>
      </c>
      <c r="FA42" s="78"/>
      <c r="FB42" s="76"/>
      <c r="FC42" s="76"/>
      <c r="FD42" s="76" t="s">
        <v>166</v>
      </c>
      <c r="FE42" s="55">
        <f>(FA42*0+FB42*5+FC42*7.5+FD42*10)/$F42</f>
        <v>10</v>
      </c>
      <c r="FF42" s="56">
        <v>1</v>
      </c>
      <c r="FG42" s="78"/>
      <c r="FH42" s="76"/>
      <c r="FI42" s="76"/>
      <c r="FJ42" s="76" t="s">
        <v>166</v>
      </c>
      <c r="FK42" s="37">
        <f>(FG42*0+FH42*5+FI42*7.5+FJ42*10)/$F42</f>
        <v>10</v>
      </c>
      <c r="FL42" s="57">
        <v>1</v>
      </c>
      <c r="FM42" s="58">
        <f>(EY42+FE42+FK42)/3</f>
        <v>8.8043478260869552</v>
      </c>
      <c r="FN42" s="59">
        <v>1</v>
      </c>
    </row>
    <row r="43" spans="1:170" ht="73.5" customHeight="1">
      <c r="A43" s="86">
        <v>32</v>
      </c>
      <c r="B43" s="85">
        <v>35</v>
      </c>
      <c r="C43" s="149" t="s">
        <v>177</v>
      </c>
      <c r="D43" s="149"/>
      <c r="E43" s="86">
        <v>546</v>
      </c>
      <c r="F43" s="87">
        <v>56</v>
      </c>
      <c r="G43" s="88">
        <v>1</v>
      </c>
      <c r="H43" s="69">
        <v>1</v>
      </c>
      <c r="I43" s="69">
        <v>1</v>
      </c>
      <c r="J43" s="69"/>
      <c r="K43" s="69">
        <v>1</v>
      </c>
      <c r="L43" s="69"/>
      <c r="M43" s="89">
        <v>1</v>
      </c>
      <c r="N43" s="88">
        <v>1</v>
      </c>
      <c r="O43" s="69">
        <v>1</v>
      </c>
      <c r="P43" s="69">
        <v>22</v>
      </c>
      <c r="Q43" s="69">
        <v>26</v>
      </c>
      <c r="R43" s="89">
        <v>6</v>
      </c>
      <c r="S43" s="35">
        <f>(SUM(G43:M43)*1.43+(N43*0+O43*2.5+P43*5+Q43*7.5+R43*10)/$F43)/2</f>
        <v>6.8562499999999993</v>
      </c>
      <c r="T43" s="88">
        <v>1</v>
      </c>
      <c r="U43" s="69">
        <v>1</v>
      </c>
      <c r="V43" s="69">
        <v>1</v>
      </c>
      <c r="W43" s="69">
        <v>1</v>
      </c>
      <c r="X43" s="69">
        <v>1</v>
      </c>
      <c r="Y43" s="69">
        <v>1</v>
      </c>
      <c r="Z43" s="69"/>
      <c r="AA43" s="69">
        <v>1</v>
      </c>
      <c r="AB43" s="69">
        <v>1</v>
      </c>
      <c r="AC43" s="89"/>
      <c r="AD43" s="88">
        <v>1</v>
      </c>
      <c r="AE43" s="69"/>
      <c r="AF43" s="69">
        <v>5</v>
      </c>
      <c r="AG43" s="69">
        <v>39</v>
      </c>
      <c r="AH43" s="90">
        <v>11</v>
      </c>
      <c r="AI43" s="35">
        <f>(SUM(T43:AC43)*1+(AD43*0+AE43*2.5+AF43*5+AG43*7.5+AH43*10)/$F43)/2</f>
        <v>7.8169642857142856</v>
      </c>
      <c r="AJ43" s="88">
        <v>1</v>
      </c>
      <c r="AK43" s="69">
        <v>1</v>
      </c>
      <c r="AL43" s="69"/>
      <c r="AM43" s="89"/>
      <c r="AN43" s="88"/>
      <c r="AO43" s="69">
        <v>1</v>
      </c>
      <c r="AP43" s="69">
        <v>32</v>
      </c>
      <c r="AQ43" s="69">
        <v>16</v>
      </c>
      <c r="AR43" s="89">
        <v>7</v>
      </c>
      <c r="AS43" s="35">
        <f>(SUM(AJ43:AM43)*2.5+(AN43*0+AO43*2.5+AP43*5+AQ43*7.5+AR43*10)/$F43)/2</f>
        <v>5.6473214285714288</v>
      </c>
      <c r="AT43" s="88"/>
      <c r="AU43" s="69"/>
      <c r="AV43" s="69"/>
      <c r="AW43" s="89"/>
      <c r="AX43" s="88">
        <v>6</v>
      </c>
      <c r="AY43" s="69">
        <v>19</v>
      </c>
      <c r="AZ43" s="69">
        <v>21</v>
      </c>
      <c r="BA43" s="69">
        <v>4</v>
      </c>
      <c r="BB43" s="89">
        <v>2</v>
      </c>
      <c r="BC43" s="35">
        <f>(SUM(AT43:AW43)*2.5+(AX43*0+AY43*2.5+AZ43*5+BA43*7.5+BB43*10)/$F43)/2</f>
        <v>1.8080357142857142</v>
      </c>
      <c r="BD43" s="36">
        <f>(S43+AI43+AS43+BC43)/4</f>
        <v>5.5321428571428566</v>
      </c>
      <c r="BE43" s="88">
        <v>1</v>
      </c>
      <c r="BF43" s="69"/>
      <c r="BG43" s="69"/>
      <c r="BH43" s="69">
        <v>1</v>
      </c>
      <c r="BI43" s="69">
        <v>1</v>
      </c>
      <c r="BJ43" s="89"/>
      <c r="BK43" s="70"/>
      <c r="BL43" s="69">
        <v>2</v>
      </c>
      <c r="BM43" s="69">
        <v>13</v>
      </c>
      <c r="BN43" s="69">
        <v>27</v>
      </c>
      <c r="BO43" s="90">
        <v>14</v>
      </c>
      <c r="BP43" s="35">
        <f>(SUM(BE43:BJ43)*1.67+(BK43*0+BL43*2.5+BM43*5+BN43*7.5+BO43*10)/$F43)/2</f>
        <v>6.1880357142857143</v>
      </c>
      <c r="BQ43" s="88">
        <v>1</v>
      </c>
      <c r="BR43" s="69">
        <v>1</v>
      </c>
      <c r="BS43" s="89"/>
      <c r="BT43" s="70"/>
      <c r="BU43" s="69">
        <v>8</v>
      </c>
      <c r="BV43" s="69">
        <v>16</v>
      </c>
      <c r="BW43" s="69">
        <v>32</v>
      </c>
      <c r="BX43" s="90"/>
      <c r="BY43" s="90"/>
      <c r="BZ43" s="35">
        <f>(SUM(BQ43:BS43)*3.33+(BT43*0+BU43*0+BV43*2.5+BW43*5+BX43*7.5+BY43*10)/$F43)/2</f>
        <v>5.1157142857142857</v>
      </c>
      <c r="CA43" s="88">
        <v>1</v>
      </c>
      <c r="CB43" s="69"/>
      <c r="CC43" s="69"/>
      <c r="CD43" s="89"/>
      <c r="CE43" s="91"/>
      <c r="CF43" s="69">
        <v>2</v>
      </c>
      <c r="CG43" s="69">
        <v>7</v>
      </c>
      <c r="CH43" s="70">
        <v>12</v>
      </c>
      <c r="CI43" s="69">
        <v>35</v>
      </c>
      <c r="CJ43" s="35">
        <f>(SUM(CA43:CD43)*2.5+(CE43*0+CF43*2.5+CG43*5+CH43*7.5+CI43*10)/$F43)/2</f>
        <v>5.5357142857142856</v>
      </c>
      <c r="CK43" s="88"/>
      <c r="CL43" s="69"/>
      <c r="CM43" s="69"/>
      <c r="CN43" s="90">
        <v>1</v>
      </c>
      <c r="CO43" s="90"/>
      <c r="CP43" s="90"/>
      <c r="CQ43" s="89"/>
      <c r="CR43" s="70"/>
      <c r="CS43" s="69"/>
      <c r="CT43" s="69">
        <v>3</v>
      </c>
      <c r="CU43" s="69">
        <v>17</v>
      </c>
      <c r="CV43" s="69">
        <v>29</v>
      </c>
      <c r="CW43" s="35">
        <f>(SUM(CK43:CQ43)*1.43+(CR43*0+CS43*2.5+CT43*5+CU43*7.5+CV43*10)/$F43)/2</f>
        <v>4.5766071428571431</v>
      </c>
      <c r="CX43" s="89">
        <v>1</v>
      </c>
      <c r="CY43" s="89">
        <v>1</v>
      </c>
      <c r="CZ43" s="89">
        <v>1</v>
      </c>
      <c r="DA43" s="70"/>
      <c r="DB43" s="69"/>
      <c r="DC43" s="69"/>
      <c r="DD43" s="69"/>
      <c r="DE43" s="69">
        <v>4</v>
      </c>
      <c r="DF43" s="69">
        <v>52</v>
      </c>
      <c r="DG43" s="35">
        <f>(SUM(CX43:CZ43)*3.33+(DA43*0+DB43*0+DC43*2.5+DD43*5+DE43*7.5+DF43*10)/$F43)/2</f>
        <v>9.9057142857142857</v>
      </c>
      <c r="DH43" s="88"/>
      <c r="DI43" s="69"/>
      <c r="DJ43" s="69"/>
      <c r="DK43" s="89">
        <v>1</v>
      </c>
      <c r="DL43" s="70"/>
      <c r="DM43" s="69"/>
      <c r="DN43" s="69"/>
      <c r="DO43" s="69"/>
      <c r="DP43" s="69"/>
      <c r="DQ43" s="35">
        <f>(SUM(DH43:DK43)*3.33+(DL43*0+DM43*2.5+DN43*5+DO43*7.5+DP43*10)/$F43)/2</f>
        <v>1.665</v>
      </c>
      <c r="DR43" s="88">
        <v>1</v>
      </c>
      <c r="DS43" s="69"/>
      <c r="DT43" s="69"/>
      <c r="DU43" s="69"/>
      <c r="DV43" s="69"/>
      <c r="DW43" s="69">
        <v>1</v>
      </c>
      <c r="DX43" s="69"/>
      <c r="DY43" s="89"/>
      <c r="DZ43" s="70"/>
      <c r="EA43" s="69"/>
      <c r="EB43" s="69"/>
      <c r="EC43" s="69"/>
      <c r="ED43" s="69"/>
      <c r="EE43" s="35">
        <f>(SUM(DR43:DY43)*1.25+(DZ43*0+EA43*2.5+EB43*5+EC43*7.5+ED43*10)/$F43)/2</f>
        <v>1.25</v>
      </c>
      <c r="EF43" s="36">
        <f>(CW43+DG43+DQ43+EE43+CJ43+BZ43+BP43)/7</f>
        <v>4.8909693877551019</v>
      </c>
      <c r="EG43" s="88"/>
      <c r="EH43" s="69">
        <v>1</v>
      </c>
      <c r="EI43" s="69"/>
      <c r="EJ43" s="89">
        <v>55</v>
      </c>
      <c r="EK43" s="48">
        <f>(EG43*0+EH43*5+EI43*7.5+EJ43*10)/$F43</f>
        <v>9.9107142857142865</v>
      </c>
      <c r="EL43" s="62">
        <f>SUM(EG43:EJ43)/$F43</f>
        <v>1</v>
      </c>
      <c r="EM43" s="70"/>
      <c r="EN43" s="69">
        <v>1</v>
      </c>
      <c r="EO43" s="69"/>
      <c r="EP43" s="69">
        <v>55</v>
      </c>
      <c r="EQ43" s="37">
        <f>(EM43*0+EN43*5+EO43*7.5+EP43*10)/$F43</f>
        <v>9.9107142857142865</v>
      </c>
      <c r="ER43" s="50">
        <f>SUM(EM43:EP43)/$F43</f>
        <v>1</v>
      </c>
      <c r="ES43" s="51">
        <f>(EK43+EQ43)/2</f>
        <v>9.9107142857142865</v>
      </c>
      <c r="ET43" s="52">
        <f>(SUM(EH43:EJ43)+SUM(EN43:EP43))/($F43*2)</f>
        <v>1</v>
      </c>
      <c r="EU43" s="70"/>
      <c r="EV43" s="69">
        <v>6</v>
      </c>
      <c r="EW43" s="69">
        <v>31</v>
      </c>
      <c r="EX43" s="90">
        <v>19</v>
      </c>
      <c r="EY43" s="53">
        <f>(EU43*0+EV43*5+EW43*7.5+EX43*10)/$F43</f>
        <v>8.0803571428571423</v>
      </c>
      <c r="EZ43" s="54">
        <f>SUM(EV43:EX43)/$F43</f>
        <v>1</v>
      </c>
      <c r="FA43" s="70"/>
      <c r="FB43" s="69">
        <v>8</v>
      </c>
      <c r="FC43" s="69">
        <v>26</v>
      </c>
      <c r="FD43" s="69">
        <v>22</v>
      </c>
      <c r="FE43" s="55">
        <f>(FA43*0+FB43*5+FC43*7.5+FD43*10)/$F43</f>
        <v>8.125</v>
      </c>
      <c r="FF43" s="56">
        <f>SUM(FB43:FD43)/$F43</f>
        <v>1</v>
      </c>
      <c r="FG43" s="70"/>
      <c r="FH43" s="69">
        <v>3</v>
      </c>
      <c r="FI43" s="69"/>
      <c r="FJ43" s="69">
        <v>53</v>
      </c>
      <c r="FK43" s="37">
        <f>(FG43*0+FH43*5+FI43*7.5+FJ43*10)/$F43</f>
        <v>9.7321428571428577</v>
      </c>
      <c r="FL43" s="57">
        <f>SUM(FH43:FJ43)/$F43</f>
        <v>1</v>
      </c>
      <c r="FM43" s="58">
        <f>(EY43+FE43+FK43)/3</f>
        <v>8.6458333333333339</v>
      </c>
      <c r="FN43" s="59">
        <v>1</v>
      </c>
    </row>
    <row r="44" spans="1:170" ht="65.25" customHeight="1">
      <c r="A44" s="86">
        <v>33</v>
      </c>
      <c r="B44" s="85">
        <v>36</v>
      </c>
      <c r="C44" s="149" t="s">
        <v>178</v>
      </c>
      <c r="D44" s="149"/>
      <c r="E44" s="86">
        <v>84</v>
      </c>
      <c r="F44" s="87">
        <v>27</v>
      </c>
      <c r="G44" s="88">
        <v>1</v>
      </c>
      <c r="H44" s="69">
        <v>1</v>
      </c>
      <c r="I44" s="69">
        <v>1</v>
      </c>
      <c r="J44" s="69">
        <v>1</v>
      </c>
      <c r="K44" s="69">
        <v>1</v>
      </c>
      <c r="L44" s="69">
        <v>1</v>
      </c>
      <c r="M44" s="89">
        <v>1</v>
      </c>
      <c r="N44" s="88"/>
      <c r="O44" s="69"/>
      <c r="P44" s="69"/>
      <c r="Q44" s="69">
        <v>7</v>
      </c>
      <c r="R44" s="89">
        <v>20</v>
      </c>
      <c r="S44" s="35">
        <f>(SUM(G44:M44)*1.43+(N44*0+O44*2.5+P44*5+Q44*7.5+R44*10)/$F44)/2</f>
        <v>9.6809259259259264</v>
      </c>
      <c r="T44" s="88"/>
      <c r="U44" s="69">
        <v>1</v>
      </c>
      <c r="V44" s="69"/>
      <c r="W44" s="69"/>
      <c r="X44" s="69">
        <v>1</v>
      </c>
      <c r="Y44" s="69">
        <v>1</v>
      </c>
      <c r="Z44" s="69">
        <v>1</v>
      </c>
      <c r="AA44" s="69">
        <v>1</v>
      </c>
      <c r="AB44" s="69">
        <v>1</v>
      </c>
      <c r="AC44" s="69">
        <v>1</v>
      </c>
      <c r="AD44" s="88"/>
      <c r="AE44" s="69"/>
      <c r="AF44" s="69"/>
      <c r="AG44" s="69">
        <v>7</v>
      </c>
      <c r="AH44" s="90">
        <v>20</v>
      </c>
      <c r="AI44" s="35">
        <f>(SUM(T44:AC44)*1+(AD44*0+AE44*2.5+AF44*5+AG44*7.5+AH44*10)/$F44)/2</f>
        <v>8.1759259259259256</v>
      </c>
      <c r="AJ44" s="69">
        <v>1</v>
      </c>
      <c r="AK44" s="69">
        <v>1</v>
      </c>
      <c r="AL44" s="69"/>
      <c r="AM44" s="89"/>
      <c r="AN44" s="88"/>
      <c r="AO44" s="69"/>
      <c r="AP44" s="69">
        <v>2</v>
      </c>
      <c r="AQ44" s="69">
        <v>7</v>
      </c>
      <c r="AR44" s="89">
        <v>18</v>
      </c>
      <c r="AS44" s="35">
        <f>(SUM(AJ44:AM44)*2.5+(AN44*0+AO44*2.5+AP44*5+AQ44*7.5+AR44*10)/$F44)/2</f>
        <v>6.9907407407407405</v>
      </c>
      <c r="AT44" s="88"/>
      <c r="AU44" s="69"/>
      <c r="AV44" s="69"/>
      <c r="AW44" s="89"/>
      <c r="AX44" s="88"/>
      <c r="AY44" s="69"/>
      <c r="AZ44" s="69">
        <v>2</v>
      </c>
      <c r="BA44" s="69">
        <v>7</v>
      </c>
      <c r="BB44" s="89">
        <v>18</v>
      </c>
      <c r="BC44" s="35">
        <f>(SUM(AT44:AW44)*2.5+(AX44*0+AY44*2.5+AZ44*5+BA44*7.5+BB44*10)/$F44)/2</f>
        <v>4.4907407407407405</v>
      </c>
      <c r="BD44" s="36">
        <f>(S44+AI44+AS44+BC44)/4</f>
        <v>7.3345833333333328</v>
      </c>
      <c r="BE44" s="88"/>
      <c r="BF44" s="69"/>
      <c r="BG44" s="69">
        <v>1</v>
      </c>
      <c r="BH44" s="69">
        <v>1</v>
      </c>
      <c r="BI44" s="69">
        <v>1</v>
      </c>
      <c r="BJ44" s="89"/>
      <c r="BK44" s="70"/>
      <c r="BL44" s="69"/>
      <c r="BM44" s="69">
        <v>15</v>
      </c>
      <c r="BN44" s="69">
        <v>10</v>
      </c>
      <c r="BO44" s="90">
        <v>2</v>
      </c>
      <c r="BP44" s="35">
        <f>(SUM(BE44:BJ44)*1.67+(BK44*0+BL44*2.5+BM44*5+BN44*7.5+BO44*10)/$F44)/2</f>
        <v>5.6531481481481478</v>
      </c>
      <c r="BQ44" s="69">
        <v>1</v>
      </c>
      <c r="BR44" s="69">
        <v>1</v>
      </c>
      <c r="BS44" s="89"/>
      <c r="BT44" s="70"/>
      <c r="BU44" s="69"/>
      <c r="BV44" s="69"/>
      <c r="BW44" s="69">
        <v>11</v>
      </c>
      <c r="BX44" s="90">
        <v>10</v>
      </c>
      <c r="BY44" s="90">
        <v>6</v>
      </c>
      <c r="BZ44" s="35">
        <f>(SUM(BQ44:BS44)*3.33+(BT44*0+BU44*0+BV44*2.5+BW44*5+BX44*7.5+BY44*10)/$F44)/2</f>
        <v>6.8485185185185191</v>
      </c>
      <c r="CA44" s="69">
        <v>1</v>
      </c>
      <c r="CB44" s="69"/>
      <c r="CC44" s="69"/>
      <c r="CD44" s="89"/>
      <c r="CE44" s="91"/>
      <c r="CF44" s="69"/>
      <c r="CG44" s="69">
        <v>2</v>
      </c>
      <c r="CH44" s="70">
        <v>4</v>
      </c>
      <c r="CI44" s="69">
        <v>21</v>
      </c>
      <c r="CJ44" s="35">
        <f>(SUM(CA44:CD44)*2.5+(CE44*0+CF44*2.5+CG44*5+CH44*7.5+CI44*10)/$F44)/2</f>
        <v>5.8796296296296298</v>
      </c>
      <c r="CK44" s="88"/>
      <c r="CL44" s="69"/>
      <c r="CM44" s="69"/>
      <c r="CN44" s="69">
        <v>1</v>
      </c>
      <c r="CO44" s="90"/>
      <c r="CP44" s="90"/>
      <c r="CQ44" s="89"/>
      <c r="CR44" s="70"/>
      <c r="CS44" s="69"/>
      <c r="CT44" s="69">
        <v>4</v>
      </c>
      <c r="CU44" s="69">
        <v>4</v>
      </c>
      <c r="CV44" s="69">
        <v>19</v>
      </c>
      <c r="CW44" s="35">
        <f>(SUM(CK44:CQ44)*1.43+(CR44*0+CS44*2.5+CT44*5+CU44*7.5+CV44*10)/$F44)/2</f>
        <v>5.1594444444444445</v>
      </c>
      <c r="CX44" s="89">
        <v>1</v>
      </c>
      <c r="CY44" s="89">
        <v>1</v>
      </c>
      <c r="CZ44" s="89">
        <v>1</v>
      </c>
      <c r="DA44" s="70"/>
      <c r="DB44" s="69"/>
      <c r="DC44" s="69"/>
      <c r="DD44" s="69">
        <v>2</v>
      </c>
      <c r="DE44" s="69">
        <v>8</v>
      </c>
      <c r="DF44" s="69">
        <v>17</v>
      </c>
      <c r="DG44" s="35">
        <f>(SUM(CX44:CZ44)*3.33+(DA44*0+DB44*0+DC44*2.5+DD44*5+DE44*7.5+DF44*10)/$F44)/2</f>
        <v>9.4394444444444439</v>
      </c>
      <c r="DH44" s="81"/>
      <c r="DI44" s="82"/>
      <c r="DJ44" s="82"/>
      <c r="DK44" s="83">
        <v>1</v>
      </c>
      <c r="DL44" s="70">
        <v>4</v>
      </c>
      <c r="DM44" s="69">
        <v>2</v>
      </c>
      <c r="DN44" s="69">
        <v>8</v>
      </c>
      <c r="DO44" s="69">
        <v>11</v>
      </c>
      <c r="DP44" s="69">
        <v>2</v>
      </c>
      <c r="DQ44" s="35">
        <f>(SUM(DH44:DK44)*3.33+(DL44*0+DM44*2.5+DN44*5+DO44*7.5+DP44*10)/$F44)/2</f>
        <v>4.3964814814814819</v>
      </c>
      <c r="DR44" s="88"/>
      <c r="DS44" s="69"/>
      <c r="DT44" s="69"/>
      <c r="DU44" s="69"/>
      <c r="DV44" s="69"/>
      <c r="DW44" s="69"/>
      <c r="DX44" s="69"/>
      <c r="DY44" s="89"/>
      <c r="DZ44" s="70"/>
      <c r="EA44" s="69"/>
      <c r="EB44" s="69">
        <v>15</v>
      </c>
      <c r="EC44" s="69">
        <v>6</v>
      </c>
      <c r="ED44" s="69">
        <v>6</v>
      </c>
      <c r="EE44" s="35">
        <f>(SUM(DR44:DY44)*1.25+(DZ44*0+EA44*2.5+EB44*5+EC44*7.5+ED44*10)/$F44)/2</f>
        <v>3.3333333333333335</v>
      </c>
      <c r="EF44" s="36">
        <f>(CW44+DG44+DQ44+EE44+CJ44+BZ44+BP44)/7</f>
        <v>5.8157142857142858</v>
      </c>
      <c r="EG44" s="88"/>
      <c r="EH44" s="69">
        <v>4</v>
      </c>
      <c r="EI44" s="69">
        <v>6</v>
      </c>
      <c r="EJ44" s="89">
        <v>17</v>
      </c>
      <c r="EK44" s="48">
        <f>(EG44*0+EH44*5+EI44*7.5+EJ44*10)/$F44</f>
        <v>8.7037037037037042</v>
      </c>
      <c r="EL44" s="62">
        <f>SUM(EG44:EJ44)/$F44</f>
        <v>1</v>
      </c>
      <c r="EM44" s="70"/>
      <c r="EN44" s="69"/>
      <c r="EO44" s="69">
        <v>4</v>
      </c>
      <c r="EP44" s="69">
        <v>23</v>
      </c>
      <c r="EQ44" s="37">
        <f>(EM44*0+EN44*5+EO44*7.5+EP44*10)/$F44</f>
        <v>9.6296296296296298</v>
      </c>
      <c r="ER44" s="50">
        <f>SUM(EM44:EP44)/$F44</f>
        <v>1</v>
      </c>
      <c r="ES44" s="51">
        <f>(EK44+EQ44)/2</f>
        <v>9.1666666666666679</v>
      </c>
      <c r="ET44" s="52">
        <f>(SUM(EH44:EJ44)+SUM(EN44:EP44))/($F44*2)</f>
        <v>1</v>
      </c>
      <c r="EU44" s="70"/>
      <c r="EV44" s="69">
        <v>4</v>
      </c>
      <c r="EW44" s="69">
        <v>8</v>
      </c>
      <c r="EX44" s="90">
        <v>15</v>
      </c>
      <c r="EY44" s="53">
        <f>(EU44*0+EV44*5+EW44*7.5+EX44*10)/$F44</f>
        <v>8.518518518518519</v>
      </c>
      <c r="EZ44" s="54">
        <f>SUM(EV44:EX44)/$F44</f>
        <v>1</v>
      </c>
      <c r="FA44" s="70"/>
      <c r="FB44" s="69">
        <v>4</v>
      </c>
      <c r="FC44" s="69">
        <v>2</v>
      </c>
      <c r="FD44" s="69">
        <v>21</v>
      </c>
      <c r="FE44" s="55">
        <f>(FA44*0+FB44*5+FC44*7.5+FD44*10)/$F44</f>
        <v>9.0740740740740744</v>
      </c>
      <c r="FF44" s="56">
        <f>SUM(FB44:FD44)/$F44</f>
        <v>1</v>
      </c>
      <c r="FG44" s="70"/>
      <c r="FH44" s="69">
        <v>4</v>
      </c>
      <c r="FI44" s="69">
        <v>4</v>
      </c>
      <c r="FJ44" s="69">
        <v>19</v>
      </c>
      <c r="FK44" s="37">
        <f>(FG44*0+FH44*5+FI44*7.5+FJ44*10)/$F44</f>
        <v>8.8888888888888893</v>
      </c>
      <c r="FL44" s="57">
        <f>SUM(FH44:FJ44)/$F44</f>
        <v>1</v>
      </c>
      <c r="FM44" s="58">
        <f>(EY44+FE44+FK44)/3</f>
        <v>8.8271604938271615</v>
      </c>
      <c r="FN44" s="59">
        <v>1</v>
      </c>
    </row>
    <row r="45" spans="1:170" ht="71.25" customHeight="1">
      <c r="A45" s="86">
        <v>34</v>
      </c>
      <c r="B45" s="85">
        <v>37</v>
      </c>
      <c r="C45" s="149" t="s">
        <v>179</v>
      </c>
      <c r="D45" s="149"/>
      <c r="E45" s="86">
        <v>416</v>
      </c>
      <c r="F45" s="87">
        <v>100</v>
      </c>
      <c r="G45" s="88">
        <v>1</v>
      </c>
      <c r="H45" s="69">
        <v>1</v>
      </c>
      <c r="I45" s="69">
        <v>1</v>
      </c>
      <c r="J45" s="69">
        <v>1</v>
      </c>
      <c r="K45" s="69">
        <v>1</v>
      </c>
      <c r="L45" s="69">
        <v>1</v>
      </c>
      <c r="M45" s="89">
        <v>1</v>
      </c>
      <c r="N45" s="88"/>
      <c r="O45" s="69"/>
      <c r="P45" s="69">
        <v>4</v>
      </c>
      <c r="Q45" s="69">
        <v>21</v>
      </c>
      <c r="R45" s="89">
        <v>75</v>
      </c>
      <c r="S45" s="35">
        <f>(SUM(G45:M45)*1.43+(N45*0+O45*2.5+P45*5+Q45*7.5+R45*10)/$F45)/2</f>
        <v>9.6425000000000001</v>
      </c>
      <c r="T45" s="88">
        <v>1</v>
      </c>
      <c r="U45" s="69">
        <v>1</v>
      </c>
      <c r="V45" s="69">
        <v>1</v>
      </c>
      <c r="W45" s="69">
        <v>1</v>
      </c>
      <c r="X45" s="69">
        <v>1</v>
      </c>
      <c r="Y45" s="69">
        <v>1</v>
      </c>
      <c r="Z45" s="69">
        <v>1</v>
      </c>
      <c r="AA45" s="69">
        <v>1</v>
      </c>
      <c r="AB45" s="69">
        <v>1</v>
      </c>
      <c r="AC45" s="89"/>
      <c r="AD45" s="88"/>
      <c r="AE45" s="69"/>
      <c r="AF45" s="69">
        <v>5</v>
      </c>
      <c r="AG45" s="69">
        <v>16</v>
      </c>
      <c r="AH45" s="90">
        <v>79</v>
      </c>
      <c r="AI45" s="35">
        <f>(SUM(T45:AC45)*1+(AD45*0+AE45*2.5+AF45*5+AG45*7.5+AH45*10)/$F45)/2</f>
        <v>9.1750000000000007</v>
      </c>
      <c r="AJ45" s="88">
        <v>1</v>
      </c>
      <c r="AK45" s="88">
        <v>1</v>
      </c>
      <c r="AL45" s="88">
        <v>1</v>
      </c>
      <c r="AM45" s="89"/>
      <c r="AN45" s="88">
        <v>1</v>
      </c>
      <c r="AO45" s="69">
        <v>1</v>
      </c>
      <c r="AP45" s="69">
        <v>12</v>
      </c>
      <c r="AQ45" s="69">
        <v>58</v>
      </c>
      <c r="AR45" s="89">
        <v>28</v>
      </c>
      <c r="AS45" s="35">
        <f>(SUM(AJ45:AM45)*2.5+(AN45*0+AO45*2.5+AP45*5+AQ45*7.5+AR45*10)/$F45)/2</f>
        <v>7.6375000000000002</v>
      </c>
      <c r="AT45" s="88">
        <v>1</v>
      </c>
      <c r="AU45" s="69"/>
      <c r="AV45" s="88">
        <v>1</v>
      </c>
      <c r="AW45" s="89"/>
      <c r="AX45" s="88"/>
      <c r="AY45" s="69"/>
      <c r="AZ45" s="69">
        <v>28</v>
      </c>
      <c r="BA45" s="69">
        <v>52</v>
      </c>
      <c r="BB45" s="89">
        <v>20</v>
      </c>
      <c r="BC45" s="35">
        <f>(SUM(AT45:AW45)*2.5+(AX45*0+AY45*2.5+AZ45*5+BA45*7.5+BB45*10)/$F45)/2</f>
        <v>6.15</v>
      </c>
      <c r="BD45" s="36">
        <f>(S45+AI45+AS45+BC45)/4</f>
        <v>8.151250000000001</v>
      </c>
      <c r="BE45" s="88"/>
      <c r="BF45" s="69"/>
      <c r="BG45" s="69"/>
      <c r="BH45" s="88">
        <v>1</v>
      </c>
      <c r="BI45" s="88">
        <v>1</v>
      </c>
      <c r="BJ45" s="89"/>
      <c r="BK45" s="70"/>
      <c r="BL45" s="69"/>
      <c r="BM45" s="69">
        <v>18</v>
      </c>
      <c r="BN45" s="69">
        <v>40</v>
      </c>
      <c r="BO45" s="90">
        <v>42</v>
      </c>
      <c r="BP45" s="35">
        <f>(SUM(BE45:BJ45)*1.67+(BK45*0+BL45*2.5+BM45*5+BN45*7.5+BO45*10)/$F45)/2</f>
        <v>5.72</v>
      </c>
      <c r="BQ45" s="88">
        <v>1</v>
      </c>
      <c r="BR45" s="69"/>
      <c r="BS45" s="89"/>
      <c r="BT45" s="70"/>
      <c r="BU45" s="69">
        <v>11</v>
      </c>
      <c r="BV45" s="69">
        <v>33</v>
      </c>
      <c r="BW45" s="69">
        <v>56</v>
      </c>
      <c r="BX45" s="90">
        <v>100</v>
      </c>
      <c r="BY45" s="90"/>
      <c r="BZ45" s="35">
        <f>(SUM(BQ45:BS45)*3.33+(BT45*0+BU45*0+BV45*2.5+BW45*5+BX45*7.5+BY45*10)/$F45)/2</f>
        <v>7.2275</v>
      </c>
      <c r="CA45" s="88">
        <v>1</v>
      </c>
      <c r="CB45" s="69"/>
      <c r="CC45" s="88">
        <v>1</v>
      </c>
      <c r="CD45" s="88">
        <v>1</v>
      </c>
      <c r="CE45" s="91"/>
      <c r="CF45" s="69">
        <v>5</v>
      </c>
      <c r="CG45" s="69">
        <v>75</v>
      </c>
      <c r="CH45" s="70">
        <v>11</v>
      </c>
      <c r="CI45" s="69">
        <v>9</v>
      </c>
      <c r="CJ45" s="35">
        <f>(SUM(CA45:CD45)*2.5+(CE45*0+CF45*2.5+CG45*5+CH45*7.5+CI45*10)/$F45)/2</f>
        <v>6.55</v>
      </c>
      <c r="CK45" s="88">
        <v>1</v>
      </c>
      <c r="CL45" s="69"/>
      <c r="CM45" s="69"/>
      <c r="CN45" s="88">
        <v>1</v>
      </c>
      <c r="CO45" s="90"/>
      <c r="CP45" s="90"/>
      <c r="CQ45" s="88">
        <v>1</v>
      </c>
      <c r="CR45" s="70"/>
      <c r="CS45" s="69">
        <v>2</v>
      </c>
      <c r="CT45" s="69">
        <v>36</v>
      </c>
      <c r="CU45" s="69">
        <v>38</v>
      </c>
      <c r="CV45" s="69">
        <v>24</v>
      </c>
      <c r="CW45" s="35">
        <f>(SUM(CK45:CQ45)*1.43+(CR45*0+CS45*2.5+CT45*5+CU45*7.5+CV45*10)/$F45)/2</f>
        <v>5.6950000000000003</v>
      </c>
      <c r="CX45" s="88">
        <v>1</v>
      </c>
      <c r="CY45" s="63">
        <v>0.56000000000000005</v>
      </c>
      <c r="CZ45" s="64">
        <v>1</v>
      </c>
      <c r="DA45" s="70"/>
      <c r="DB45" s="69"/>
      <c r="DC45" s="69">
        <v>1</v>
      </c>
      <c r="DD45" s="69"/>
      <c r="DE45" s="69">
        <v>13</v>
      </c>
      <c r="DF45" s="69">
        <v>86</v>
      </c>
      <c r="DG45" s="35">
        <f>(SUM(CX45:CZ45)*3.33+(DA45*0+DB45*0+DC45*2.5+DD45*5+DE45*7.5+DF45*10)/$F45)/2</f>
        <v>9.0624000000000002</v>
      </c>
      <c r="DH45" s="88"/>
      <c r="DI45" s="69"/>
      <c r="DJ45" s="69"/>
      <c r="DK45" s="88">
        <v>1</v>
      </c>
      <c r="DL45" s="70">
        <v>1</v>
      </c>
      <c r="DM45" s="69"/>
      <c r="DN45" s="69">
        <v>31</v>
      </c>
      <c r="DO45" s="69">
        <v>44</v>
      </c>
      <c r="DP45" s="69">
        <v>24</v>
      </c>
      <c r="DQ45" s="35">
        <f>(SUM(DH45:DK45)*3.33+(DL45*0+DM45*2.5+DN45*5+DO45*7.5+DP45*10)/$F45)/2</f>
        <v>5.29</v>
      </c>
      <c r="DR45" s="88"/>
      <c r="DS45" s="69"/>
      <c r="DT45" s="69"/>
      <c r="DU45" s="69"/>
      <c r="DV45" s="69"/>
      <c r="DW45" s="69"/>
      <c r="DX45" s="69"/>
      <c r="DY45" s="89"/>
      <c r="DZ45" s="70">
        <v>8</v>
      </c>
      <c r="EA45" s="69">
        <v>16</v>
      </c>
      <c r="EB45" s="69">
        <v>16</v>
      </c>
      <c r="EC45" s="69">
        <v>24</v>
      </c>
      <c r="ED45" s="69">
        <v>36</v>
      </c>
      <c r="EE45" s="35">
        <f>(SUM(DR45:DY45)*1.25+(DZ45*0+EA45*2.5+EB45*5+EC45*7.5+ED45*10)/$F45)/2</f>
        <v>3.3</v>
      </c>
      <c r="EF45" s="36">
        <f>(CW45+DG45+DQ45+EE45+CJ45+BZ45+BP45)/7</f>
        <v>6.1207000000000003</v>
      </c>
      <c r="EG45" s="88"/>
      <c r="EH45" s="69">
        <v>2</v>
      </c>
      <c r="EI45" s="69">
        <v>10</v>
      </c>
      <c r="EJ45" s="89">
        <v>88</v>
      </c>
      <c r="EK45" s="48">
        <f>(EG45*0+EH45*5+EI45*7.5+EJ45*10)/$F45</f>
        <v>9.65</v>
      </c>
      <c r="EL45" s="62">
        <f>SUM(EG45:EJ45)/$F45</f>
        <v>1</v>
      </c>
      <c r="EM45" s="70"/>
      <c r="EN45" s="69">
        <v>1</v>
      </c>
      <c r="EO45" s="69">
        <v>8</v>
      </c>
      <c r="EP45" s="69">
        <v>91</v>
      </c>
      <c r="EQ45" s="37">
        <f>(EM45*0+EN45*5+EO45*7.5+EP45*10)/$F45</f>
        <v>9.75</v>
      </c>
      <c r="ER45" s="50">
        <f>SUM(EM45:EP45)/$F45</f>
        <v>1</v>
      </c>
      <c r="ES45" s="51">
        <f>(EK45+EQ45)/2</f>
        <v>9.6999999999999993</v>
      </c>
      <c r="ET45" s="52">
        <f>(SUM(EH45:EJ45)+SUM(EN45:EP45))/($F45*2)</f>
        <v>1</v>
      </c>
      <c r="EU45" s="70"/>
      <c r="EV45" s="69">
        <v>7</v>
      </c>
      <c r="EW45" s="69">
        <v>17</v>
      </c>
      <c r="EX45" s="90">
        <v>76</v>
      </c>
      <c r="EY45" s="53">
        <f>(EU45*0+EV45*5+EW45*7.5+EX45*10)/$F45</f>
        <v>9.2249999999999996</v>
      </c>
      <c r="EZ45" s="54">
        <f>SUM(EV45:EX45)/$F45</f>
        <v>1</v>
      </c>
      <c r="FA45" s="70"/>
      <c r="FB45" s="69">
        <v>2</v>
      </c>
      <c r="FC45" s="69">
        <v>12</v>
      </c>
      <c r="FD45" s="69">
        <v>86</v>
      </c>
      <c r="FE45" s="55">
        <f>(FA45*0+FB45*5+FC45*7.5+FD45*10)/$F45</f>
        <v>9.6</v>
      </c>
      <c r="FF45" s="56">
        <f>SUM(FB45:FD45)/$F45</f>
        <v>1</v>
      </c>
      <c r="FG45" s="70"/>
      <c r="FH45" s="69">
        <v>2</v>
      </c>
      <c r="FI45" s="69">
        <v>8</v>
      </c>
      <c r="FJ45" s="69">
        <v>90</v>
      </c>
      <c r="FK45" s="37">
        <f>(FG45*0+FH45*5+FI45*7.5+FJ45*10)/$F45</f>
        <v>9.6999999999999993</v>
      </c>
      <c r="FL45" s="57">
        <f>SUM(FH45:FJ45)/$F45</f>
        <v>1</v>
      </c>
      <c r="FM45" s="58">
        <f>(EY45+FE45+FK45)/3</f>
        <v>9.5083333333333329</v>
      </c>
      <c r="FN45" s="59">
        <v>1</v>
      </c>
    </row>
    <row r="46" spans="1:170" ht="78.75" customHeight="1">
      <c r="A46" s="86">
        <v>35</v>
      </c>
      <c r="B46" s="85">
        <v>38</v>
      </c>
      <c r="C46" s="149" t="s">
        <v>180</v>
      </c>
      <c r="D46" s="149"/>
      <c r="E46" s="86">
        <v>433</v>
      </c>
      <c r="F46" s="87">
        <v>86</v>
      </c>
      <c r="G46" s="88">
        <v>1</v>
      </c>
      <c r="H46" s="69">
        <v>1</v>
      </c>
      <c r="I46" s="69">
        <v>1</v>
      </c>
      <c r="J46" s="69">
        <v>1</v>
      </c>
      <c r="K46" s="69">
        <v>1</v>
      </c>
      <c r="L46" s="69">
        <v>1</v>
      </c>
      <c r="M46" s="89">
        <v>1</v>
      </c>
      <c r="N46" s="88"/>
      <c r="O46" s="69"/>
      <c r="P46" s="69">
        <v>3</v>
      </c>
      <c r="Q46" s="69">
        <v>30</v>
      </c>
      <c r="R46" s="89">
        <v>53</v>
      </c>
      <c r="S46" s="35">
        <f>(SUM(G46:M46)*1.43+(N46*0+O46*2.5+P46*5+Q46*7.5+R46*10)/$F46)/2</f>
        <v>9.4817441860465124</v>
      </c>
      <c r="T46" s="88">
        <v>1</v>
      </c>
      <c r="U46" s="69">
        <v>1</v>
      </c>
      <c r="V46" s="69">
        <v>1</v>
      </c>
      <c r="W46" s="69">
        <v>1</v>
      </c>
      <c r="X46" s="69">
        <v>1</v>
      </c>
      <c r="Y46" s="69">
        <v>1</v>
      </c>
      <c r="Z46" s="69">
        <v>1</v>
      </c>
      <c r="AA46" s="69">
        <v>1</v>
      </c>
      <c r="AB46" s="69">
        <v>1</v>
      </c>
      <c r="AC46" s="89">
        <v>1</v>
      </c>
      <c r="AD46" s="88"/>
      <c r="AE46" s="69"/>
      <c r="AF46" s="69">
        <v>2</v>
      </c>
      <c r="AG46" s="69">
        <v>50</v>
      </c>
      <c r="AH46" s="90">
        <v>34</v>
      </c>
      <c r="AI46" s="35">
        <f>(SUM(T46:AC46)*1+(AD46*0+AE46*2.5+AF46*5+AG46*7.5+AH46*10)/$F46)/2</f>
        <v>9.2151162790697683</v>
      </c>
      <c r="AJ46" s="88">
        <v>1</v>
      </c>
      <c r="AK46" s="69">
        <v>1</v>
      </c>
      <c r="AL46" s="69"/>
      <c r="AM46" s="89"/>
      <c r="AN46" s="88"/>
      <c r="AO46" s="69"/>
      <c r="AP46" s="69">
        <v>25</v>
      </c>
      <c r="AQ46" s="69">
        <v>33</v>
      </c>
      <c r="AR46" s="89">
        <v>28</v>
      </c>
      <c r="AS46" s="35">
        <f>(SUM(AJ46:AM46)*2.5+(AN46*0+AO46*2.5+AP46*5+AQ46*7.5+AR46*10)/$F46)/2</f>
        <v>6.2936046511627906</v>
      </c>
      <c r="AT46" s="88">
        <v>1</v>
      </c>
      <c r="AU46" s="69"/>
      <c r="AV46" s="69"/>
      <c r="AW46" s="89"/>
      <c r="AX46" s="88"/>
      <c r="AY46" s="69"/>
      <c r="AZ46" s="69">
        <v>3</v>
      </c>
      <c r="BA46" s="69">
        <v>83</v>
      </c>
      <c r="BB46" s="89"/>
      <c r="BC46" s="35">
        <f>(SUM(AT46:AW46)*2.5+(AX46*0+AY46*2.5+AZ46*5+BA46*7.5+BB46*10)/$F46)/2</f>
        <v>4.9563953488372094</v>
      </c>
      <c r="BD46" s="36">
        <f>(S46+AI46+AS46+BC46)/4</f>
        <v>7.4867151162790702</v>
      </c>
      <c r="BE46" s="88"/>
      <c r="BF46" s="69"/>
      <c r="BG46" s="69">
        <v>1</v>
      </c>
      <c r="BH46" s="69"/>
      <c r="BI46" s="69"/>
      <c r="BJ46" s="89">
        <v>1</v>
      </c>
      <c r="BK46" s="70"/>
      <c r="BL46" s="69"/>
      <c r="BM46" s="69"/>
      <c r="BN46" s="69">
        <v>35</v>
      </c>
      <c r="BO46" s="90">
        <v>51</v>
      </c>
      <c r="BP46" s="35">
        <f>(SUM(BE46:BJ46)*1.67+(BK46*0+BL46*2.5+BM46*5+BN46*7.5+BO46*10)/$F46)/2</f>
        <v>6.161279069767442</v>
      </c>
      <c r="BQ46" s="88">
        <v>1</v>
      </c>
      <c r="BR46" s="69">
        <v>1</v>
      </c>
      <c r="BS46" s="89"/>
      <c r="BT46" s="70"/>
      <c r="BU46" s="69"/>
      <c r="BV46" s="69">
        <v>46</v>
      </c>
      <c r="BW46" s="69">
        <v>40</v>
      </c>
      <c r="BX46" s="90"/>
      <c r="BY46" s="90"/>
      <c r="BZ46" s="35">
        <f>(SUM(BQ46:BS46)*3.33+(BT46*0+BU46*0+BV46*2.5+BW46*5+BX46*7.5+BY46*10)/$F46)/2</f>
        <v>5.1613953488372095</v>
      </c>
      <c r="CA46" s="88">
        <v>1</v>
      </c>
      <c r="CB46" s="69"/>
      <c r="CC46" s="69"/>
      <c r="CD46" s="89"/>
      <c r="CE46" s="91"/>
      <c r="CF46" s="69"/>
      <c r="CG46" s="69"/>
      <c r="CH46" s="70">
        <v>16</v>
      </c>
      <c r="CI46" s="69">
        <v>70</v>
      </c>
      <c r="CJ46" s="35">
        <f>(SUM(CA46:CD46)*2.5+(CE46*0+CF46*2.5+CG46*5+CH46*7.5+CI46*10)/$F46)/2</f>
        <v>6.0174418604651159</v>
      </c>
      <c r="CK46" s="88"/>
      <c r="CL46" s="69"/>
      <c r="CM46" s="69"/>
      <c r="CN46" s="90">
        <v>1</v>
      </c>
      <c r="CO46" s="90"/>
      <c r="CP46" s="90"/>
      <c r="CQ46" s="89">
        <v>1</v>
      </c>
      <c r="CR46" s="70"/>
      <c r="CS46" s="69"/>
      <c r="CT46" s="69"/>
      <c r="CU46" s="69">
        <v>3</v>
      </c>
      <c r="CV46" s="69">
        <v>83</v>
      </c>
      <c r="CW46" s="35">
        <f>(SUM(CK46:CQ46)*1.43+(CR46*0+CS46*2.5+CT46*5+CU46*7.5+CV46*10)/$F46)/2</f>
        <v>6.3863953488372092</v>
      </c>
      <c r="CX46" s="88">
        <v>1</v>
      </c>
      <c r="CY46" s="63">
        <v>0.99</v>
      </c>
      <c r="CZ46" s="64">
        <v>1</v>
      </c>
      <c r="DA46" s="70"/>
      <c r="DB46" s="69"/>
      <c r="DC46" s="69"/>
      <c r="DD46" s="69"/>
      <c r="DE46" s="69">
        <v>10</v>
      </c>
      <c r="DF46" s="69">
        <v>76</v>
      </c>
      <c r="DG46" s="35">
        <f>(SUM(CX46:CZ46)*3.33+(DA46*0+DB46*0+DC46*2.5+DD46*5+DE46*7.5+DF46*10)/$F46)/2</f>
        <v>9.8330011627906977</v>
      </c>
      <c r="DH46" s="88"/>
      <c r="DI46" s="69"/>
      <c r="DJ46" s="69"/>
      <c r="DK46" s="89"/>
      <c r="DL46" s="70">
        <v>3</v>
      </c>
      <c r="DM46" s="69"/>
      <c r="DN46" s="69">
        <v>17</v>
      </c>
      <c r="DO46" s="69">
        <v>66</v>
      </c>
      <c r="DP46" s="69"/>
      <c r="DQ46" s="35">
        <f>(SUM(DH46:DK46)*3.33+(DL46*0+DM46*2.5+DN46*5+DO46*7.5+DP46*10)/$F46)/2</f>
        <v>3.3720930232558142</v>
      </c>
      <c r="DR46" s="88">
        <v>1</v>
      </c>
      <c r="DS46" s="69"/>
      <c r="DT46" s="69"/>
      <c r="DU46" s="69"/>
      <c r="DV46" s="69"/>
      <c r="DW46" s="69"/>
      <c r="DX46" s="69"/>
      <c r="DY46" s="89"/>
      <c r="DZ46" s="70">
        <v>2</v>
      </c>
      <c r="EA46" s="69">
        <v>25</v>
      </c>
      <c r="EB46" s="69">
        <v>18</v>
      </c>
      <c r="EC46" s="69">
        <v>41</v>
      </c>
      <c r="ED46" s="69"/>
      <c r="EE46" s="35">
        <f>(SUM(DR46:DY46)*1.25+(DZ46*0+EA46*2.5+EB46*5+EC46*7.5+ED46*10)/$F46)/2</f>
        <v>3.2994186046511627</v>
      </c>
      <c r="EF46" s="36">
        <f>(CW46+DG46+DQ46+EE46+CJ46+BZ46+BP46)/7</f>
        <v>5.7472892026578064</v>
      </c>
      <c r="EG46" s="88"/>
      <c r="EH46" s="69">
        <v>6</v>
      </c>
      <c r="EI46" s="69">
        <v>16</v>
      </c>
      <c r="EJ46" s="89">
        <v>64</v>
      </c>
      <c r="EK46" s="48">
        <f>(EG46*0+EH46*5+EI46*7.5+EJ46*10)/$F46</f>
        <v>9.1860465116279073</v>
      </c>
      <c r="EL46" s="62">
        <f>SUM(EG46:EJ46)/$F46</f>
        <v>1</v>
      </c>
      <c r="EM46" s="70"/>
      <c r="EN46" s="69">
        <v>2</v>
      </c>
      <c r="EO46" s="69">
        <v>18</v>
      </c>
      <c r="EP46" s="69">
        <v>66</v>
      </c>
      <c r="EQ46" s="37">
        <f>(EM46*0+EN46*5+EO46*7.5+EP46*10)/$F46</f>
        <v>9.3604651162790695</v>
      </c>
      <c r="ER46" s="50">
        <f>SUM(EM46:EP46)/$F46</f>
        <v>1</v>
      </c>
      <c r="ES46" s="51">
        <f>(EK46+EQ46)/2</f>
        <v>9.2732558139534884</v>
      </c>
      <c r="ET46" s="52">
        <f>(SUM(EH46:EJ46)+SUM(EN46:EP46))/($F46*2)</f>
        <v>1</v>
      </c>
      <c r="EU46" s="70"/>
      <c r="EV46" s="69">
        <v>3</v>
      </c>
      <c r="EW46" s="69">
        <v>15</v>
      </c>
      <c r="EX46" s="90">
        <v>68</v>
      </c>
      <c r="EY46" s="53">
        <f>(EU46*0+EV46*5+EW46*7.5+EX46*10)/$F46</f>
        <v>9.3895348837209305</v>
      </c>
      <c r="EZ46" s="54">
        <f>SUM(EV46:EX46)/$F46</f>
        <v>1</v>
      </c>
      <c r="FA46" s="70"/>
      <c r="FB46" s="69">
        <v>1</v>
      </c>
      <c r="FC46" s="69">
        <v>23</v>
      </c>
      <c r="FD46" s="69">
        <v>62</v>
      </c>
      <c r="FE46" s="55">
        <f>(FA46*0+FB46*5+FC46*7.5+FD46*10)/$F46</f>
        <v>9.2732558139534884</v>
      </c>
      <c r="FF46" s="56">
        <f>SUM(FB46:FD46)/$F46</f>
        <v>1</v>
      </c>
      <c r="FG46" s="70"/>
      <c r="FH46" s="69">
        <v>2</v>
      </c>
      <c r="FI46" s="69">
        <v>10</v>
      </c>
      <c r="FJ46" s="69">
        <v>74</v>
      </c>
      <c r="FK46" s="37">
        <f>(FG46*0+FH46*5+FI46*7.5+FJ46*10)/$F46</f>
        <v>9.5930232558139537</v>
      </c>
      <c r="FL46" s="57">
        <f>SUM(FH46:FJ46)/$F46</f>
        <v>1</v>
      </c>
      <c r="FM46" s="58">
        <f>(EY46+FE46+FK46)/3</f>
        <v>9.4186046511627897</v>
      </c>
      <c r="FN46" s="59">
        <v>1</v>
      </c>
    </row>
    <row r="47" spans="1:170" ht="56.25" customHeight="1">
      <c r="A47" s="86">
        <v>36</v>
      </c>
      <c r="B47" s="85">
        <v>39</v>
      </c>
      <c r="C47" s="149" t="s">
        <v>181</v>
      </c>
      <c r="D47" s="149"/>
      <c r="E47" s="86">
        <v>720</v>
      </c>
      <c r="F47" s="87">
        <v>70</v>
      </c>
      <c r="G47" s="88">
        <v>1</v>
      </c>
      <c r="H47" s="69">
        <v>1</v>
      </c>
      <c r="I47" s="69">
        <v>1</v>
      </c>
      <c r="J47" s="69">
        <v>1</v>
      </c>
      <c r="K47" s="69">
        <v>1</v>
      </c>
      <c r="L47" s="69">
        <v>1</v>
      </c>
      <c r="M47" s="89">
        <v>1</v>
      </c>
      <c r="N47" s="88"/>
      <c r="O47" s="69"/>
      <c r="P47" s="69">
        <v>2</v>
      </c>
      <c r="Q47" s="69">
        <v>18</v>
      </c>
      <c r="R47" s="89">
        <v>50</v>
      </c>
      <c r="S47" s="35">
        <f>(SUM(G47:M47)*1.43+(N47*0+O47*2.5+P47*5+Q47*7.5+R47*10)/$F47)/2</f>
        <v>9.6121428571428567</v>
      </c>
      <c r="T47" s="88">
        <v>1</v>
      </c>
      <c r="U47" s="69">
        <v>1</v>
      </c>
      <c r="V47" s="69">
        <v>1</v>
      </c>
      <c r="W47" s="69">
        <v>1</v>
      </c>
      <c r="X47" s="69">
        <v>1</v>
      </c>
      <c r="Y47" s="69">
        <v>1</v>
      </c>
      <c r="Z47" s="69">
        <v>1</v>
      </c>
      <c r="AA47" s="69">
        <v>1</v>
      </c>
      <c r="AB47" s="69">
        <v>1</v>
      </c>
      <c r="AC47" s="89">
        <v>1</v>
      </c>
      <c r="AD47" s="88"/>
      <c r="AE47" s="69"/>
      <c r="AF47" s="69">
        <v>1</v>
      </c>
      <c r="AG47" s="69">
        <v>16</v>
      </c>
      <c r="AH47" s="90">
        <v>53</v>
      </c>
      <c r="AI47" s="35">
        <f>(SUM(T47:AC47)*1+(AD47*0+AE47*2.5+AF47*5+AG47*7.5+AH47*10)/$F47)/2</f>
        <v>9.6785714285714288</v>
      </c>
      <c r="AJ47" s="88">
        <v>1</v>
      </c>
      <c r="AK47" s="69">
        <v>1</v>
      </c>
      <c r="AL47" s="69">
        <v>1</v>
      </c>
      <c r="AM47" s="89">
        <v>1</v>
      </c>
      <c r="AN47" s="88"/>
      <c r="AO47" s="69"/>
      <c r="AP47" s="69">
        <v>7</v>
      </c>
      <c r="AQ47" s="69">
        <v>38</v>
      </c>
      <c r="AR47" s="89">
        <v>25</v>
      </c>
      <c r="AS47" s="35">
        <f>(SUM(AJ47:AM47)*2.5+(AN47*0+AO47*2.5+AP47*5+AQ47*7.5+AR47*10)/$F47)/2</f>
        <v>9.0714285714285712</v>
      </c>
      <c r="AT47" s="88"/>
      <c r="AU47" s="69">
        <v>1</v>
      </c>
      <c r="AV47" s="69">
        <v>1</v>
      </c>
      <c r="AW47" s="89">
        <v>1</v>
      </c>
      <c r="AX47" s="88"/>
      <c r="AY47" s="69"/>
      <c r="AZ47" s="69">
        <v>16</v>
      </c>
      <c r="BA47" s="69">
        <v>43</v>
      </c>
      <c r="BB47" s="89">
        <v>11</v>
      </c>
      <c r="BC47" s="35">
        <f>(SUM(AT47:AW47)*2.5+(AX47*0+AY47*2.5+AZ47*5+BA47*7.5+BB47*10)/$F47)/2</f>
        <v>7.4107142857142856</v>
      </c>
      <c r="BD47" s="36">
        <f>(S47+AI47+AS47+BC47)/4</f>
        <v>8.9432142857142853</v>
      </c>
      <c r="BE47" s="88"/>
      <c r="BF47" s="69"/>
      <c r="BG47" s="69">
        <v>1</v>
      </c>
      <c r="BH47" s="69">
        <v>1</v>
      </c>
      <c r="BI47" s="69">
        <v>1</v>
      </c>
      <c r="BJ47" s="89">
        <v>1</v>
      </c>
      <c r="BK47" s="70"/>
      <c r="BL47" s="69"/>
      <c r="BM47" s="69">
        <v>2</v>
      </c>
      <c r="BN47" s="69">
        <v>23</v>
      </c>
      <c r="BO47" s="90">
        <v>45</v>
      </c>
      <c r="BP47" s="35">
        <f>(SUM(BE47:BJ47)*1.67+(BK47*0+BL47*2.5+BM47*5+BN47*7.5+BO47*10)/$F47)/2</f>
        <v>7.8578571428571431</v>
      </c>
      <c r="BQ47" s="88">
        <v>1</v>
      </c>
      <c r="BR47" s="69"/>
      <c r="BS47" s="89"/>
      <c r="BT47" s="70">
        <v>4</v>
      </c>
      <c r="BU47" s="69">
        <v>2</v>
      </c>
      <c r="BV47" s="69">
        <v>37</v>
      </c>
      <c r="BW47" s="69">
        <v>27</v>
      </c>
      <c r="BX47" s="90"/>
      <c r="BY47" s="90"/>
      <c r="BZ47" s="35">
        <f>(SUM(BQ47:BS47)*3.33+(BT47*0+BU47*0+BV47*2.5+BW47*5+BX47*7.5+BY47*10)/$F47)/2</f>
        <v>3.29</v>
      </c>
      <c r="CA47" s="88">
        <v>1</v>
      </c>
      <c r="CB47" s="69">
        <v>1</v>
      </c>
      <c r="CC47" s="69">
        <v>1</v>
      </c>
      <c r="CD47" s="89"/>
      <c r="CE47" s="91"/>
      <c r="CF47" s="69">
        <v>2</v>
      </c>
      <c r="CG47" s="69">
        <v>1</v>
      </c>
      <c r="CH47" s="70">
        <v>11</v>
      </c>
      <c r="CI47" s="69">
        <v>56</v>
      </c>
      <c r="CJ47" s="35">
        <f>(SUM(CA47:CD47)*2.5+(CE47*0+CF47*2.5+CG47*5+CH47*7.5+CI47*10)/$F47)/2</f>
        <v>8.4107142857142847</v>
      </c>
      <c r="CK47" s="88"/>
      <c r="CL47" s="69"/>
      <c r="CM47" s="69"/>
      <c r="CN47" s="90">
        <v>1</v>
      </c>
      <c r="CO47" s="90"/>
      <c r="CP47" s="90"/>
      <c r="CQ47" s="89"/>
      <c r="CR47" s="70"/>
      <c r="CS47" s="69"/>
      <c r="CT47" s="69"/>
      <c r="CU47" s="69">
        <v>4</v>
      </c>
      <c r="CV47" s="69">
        <v>66</v>
      </c>
      <c r="CW47" s="35">
        <f>(SUM(CK47:CQ47)*1.43+(CR47*0+CS47*2.5+CT47*5+CU47*7.5+CV47*10)/$F47)/2</f>
        <v>5.6435714285714287</v>
      </c>
      <c r="CX47" s="88">
        <v>1</v>
      </c>
      <c r="CY47" s="69">
        <v>1</v>
      </c>
      <c r="CZ47" s="89">
        <v>1</v>
      </c>
      <c r="DA47" s="70"/>
      <c r="DB47" s="69"/>
      <c r="DC47" s="69"/>
      <c r="DD47" s="69"/>
      <c r="DE47" s="69">
        <v>6</v>
      </c>
      <c r="DF47" s="69">
        <v>64</v>
      </c>
      <c r="DG47" s="35">
        <f>(SUM(CX47:CZ47)*3.33+(DA47*0+DB47*0+DC47*2.5+DD47*5+DE47*7.5+DF47*10)/$F47)/2</f>
        <v>9.8878571428571433</v>
      </c>
      <c r="DH47" s="88"/>
      <c r="DI47" s="69"/>
      <c r="DJ47" s="69"/>
      <c r="DK47" s="89"/>
      <c r="DL47" s="70">
        <v>12</v>
      </c>
      <c r="DM47" s="69">
        <v>2</v>
      </c>
      <c r="DN47" s="69">
        <v>6</v>
      </c>
      <c r="DO47" s="69">
        <v>50</v>
      </c>
      <c r="DP47" s="69"/>
      <c r="DQ47" s="35">
        <f>(SUM(DH47:DK47)*3.33+(DL47*0+DM47*2.5+DN47*5+DO47*7.5+DP47*10)/$F47)/2</f>
        <v>2.9285714285714284</v>
      </c>
      <c r="DR47" s="88">
        <v>1</v>
      </c>
      <c r="DS47" s="69"/>
      <c r="DT47" s="69"/>
      <c r="DU47" s="69"/>
      <c r="DV47" s="69"/>
      <c r="DW47" s="69"/>
      <c r="DX47" s="69"/>
      <c r="DY47" s="89"/>
      <c r="DZ47" s="70"/>
      <c r="EA47" s="69"/>
      <c r="EB47" s="69">
        <v>7</v>
      </c>
      <c r="EC47" s="69">
        <v>61</v>
      </c>
      <c r="ED47" s="69">
        <v>2</v>
      </c>
      <c r="EE47" s="35">
        <f>(SUM(DR47:DY47)*1.25+(DZ47*0+EA47*2.5+EB47*5+EC47*7.5+ED47*10)/$F47)/2</f>
        <v>4.2857142857142856</v>
      </c>
      <c r="EF47" s="36">
        <f>(CW47+DG47+DQ47+EE47+CJ47+BZ47+BP47)/7</f>
        <v>6.0434693877551018</v>
      </c>
      <c r="EG47" s="88"/>
      <c r="EH47" s="69"/>
      <c r="EI47" s="69">
        <v>9</v>
      </c>
      <c r="EJ47" s="89">
        <v>61</v>
      </c>
      <c r="EK47" s="48">
        <f>(EG47*0+EH47*5+EI47*7.5+EJ47*10)/$F47</f>
        <v>9.6785714285714288</v>
      </c>
      <c r="EL47" s="62">
        <f>SUM(EG47:EJ47)/$F47</f>
        <v>1</v>
      </c>
      <c r="EM47" s="70"/>
      <c r="EN47" s="69"/>
      <c r="EO47" s="69">
        <v>3</v>
      </c>
      <c r="EP47" s="69">
        <v>67</v>
      </c>
      <c r="EQ47" s="37">
        <f>(EM47*0+EN47*5+EO47*7.5+EP47*10)/$F47</f>
        <v>9.8928571428571423</v>
      </c>
      <c r="ER47" s="50">
        <f>SUM(EM47:EP47)/$F47</f>
        <v>1</v>
      </c>
      <c r="ES47" s="51">
        <f>(EK47+EQ47)/2</f>
        <v>9.7857142857142847</v>
      </c>
      <c r="ET47" s="52">
        <f>(SUM(EH47:EJ47)+SUM(EN47:EP47))/($F47*2)</f>
        <v>1</v>
      </c>
      <c r="EU47" s="70"/>
      <c r="EV47" s="69">
        <v>3</v>
      </c>
      <c r="EW47" s="69">
        <v>11</v>
      </c>
      <c r="EX47" s="90">
        <v>56</v>
      </c>
      <c r="EY47" s="53">
        <f>(EU47*0+EV47*5+EW47*7.5+EX47*10)/$F47</f>
        <v>9.3928571428571423</v>
      </c>
      <c r="EZ47" s="54">
        <f>SUM(EV47:EX47)/$F47</f>
        <v>1</v>
      </c>
      <c r="FA47" s="70"/>
      <c r="FB47" s="69"/>
      <c r="FC47" s="69">
        <v>4</v>
      </c>
      <c r="FD47" s="69">
        <v>66</v>
      </c>
      <c r="FE47" s="55">
        <f>(FA47*0+FB47*5+FC47*7.5+FD47*10)/$F47</f>
        <v>9.8571428571428577</v>
      </c>
      <c r="FF47" s="56">
        <f>SUM(FB47:FD47)/$F47</f>
        <v>1</v>
      </c>
      <c r="FG47" s="70"/>
      <c r="FH47" s="69"/>
      <c r="FI47" s="69">
        <v>10</v>
      </c>
      <c r="FJ47" s="69">
        <v>60</v>
      </c>
      <c r="FK47" s="37">
        <f>(FG47*0+FH47*5+FI47*7.5+FJ47*10)/$F47</f>
        <v>9.6428571428571423</v>
      </c>
      <c r="FL47" s="57">
        <f>SUM(FH47:FJ47)/$F47</f>
        <v>1</v>
      </c>
      <c r="FM47" s="58">
        <f>(EY47+FE47+FK47)/3</f>
        <v>9.6309523809523814</v>
      </c>
      <c r="FN47" s="59">
        <v>1</v>
      </c>
    </row>
    <row r="48" spans="1:170" ht="66" customHeight="1">
      <c r="A48" s="86">
        <v>37</v>
      </c>
      <c r="B48" s="85">
        <v>40</v>
      </c>
      <c r="C48" s="149" t="s">
        <v>182</v>
      </c>
      <c r="D48" s="149"/>
      <c r="E48" s="86">
        <v>608</v>
      </c>
      <c r="F48" s="87">
        <v>58</v>
      </c>
      <c r="G48" s="88">
        <v>1</v>
      </c>
      <c r="H48" s="69">
        <v>1</v>
      </c>
      <c r="I48" s="69">
        <v>1</v>
      </c>
      <c r="J48" s="69">
        <v>1</v>
      </c>
      <c r="K48" s="69">
        <v>1</v>
      </c>
      <c r="L48" s="69">
        <v>1</v>
      </c>
      <c r="M48" s="89">
        <v>1</v>
      </c>
      <c r="N48" s="88"/>
      <c r="O48" s="69"/>
      <c r="P48" s="69">
        <v>3</v>
      </c>
      <c r="Q48" s="69">
        <v>16</v>
      </c>
      <c r="R48" s="89">
        <v>39</v>
      </c>
      <c r="S48" s="35">
        <f>(SUM(G48:M48)*1.43+(N48*0+O48*2.5+P48*5+Q48*7.5+R48*10)/$F48)/2</f>
        <v>9.5308620689655168</v>
      </c>
      <c r="T48" s="88">
        <v>1</v>
      </c>
      <c r="U48" s="69">
        <v>1</v>
      </c>
      <c r="V48" s="69">
        <v>1</v>
      </c>
      <c r="W48" s="69">
        <v>1</v>
      </c>
      <c r="X48" s="69">
        <v>1</v>
      </c>
      <c r="Y48" s="69">
        <v>1</v>
      </c>
      <c r="Z48" s="69">
        <v>1</v>
      </c>
      <c r="AA48" s="69">
        <v>1</v>
      </c>
      <c r="AB48" s="69">
        <v>1</v>
      </c>
      <c r="AC48" s="89"/>
      <c r="AD48" s="88"/>
      <c r="AE48" s="69"/>
      <c r="AF48" s="69"/>
      <c r="AG48" s="69">
        <v>31</v>
      </c>
      <c r="AH48" s="90">
        <v>27</v>
      </c>
      <c r="AI48" s="35">
        <f>(SUM(T48:AC48)*1+(AD48*0+AE48*2.5+AF48*5+AG48*7.5+AH48*10)/$F48)/2</f>
        <v>8.8318965517241388</v>
      </c>
      <c r="AJ48" s="88">
        <v>1</v>
      </c>
      <c r="AK48" s="69">
        <v>1</v>
      </c>
      <c r="AL48" s="69"/>
      <c r="AM48" s="89"/>
      <c r="AN48" s="88"/>
      <c r="AO48" s="69"/>
      <c r="AP48" s="69">
        <v>11</v>
      </c>
      <c r="AQ48" s="69">
        <v>47</v>
      </c>
      <c r="AR48" s="89"/>
      <c r="AS48" s="35">
        <f>(SUM(AJ48:AM48)*2.5+(AN48*0+AO48*2.5+AP48*5+AQ48*7.5+AR48*10)/$F48)/2</f>
        <v>6.012931034482758</v>
      </c>
      <c r="AT48" s="88"/>
      <c r="AU48" s="69"/>
      <c r="AV48" s="69"/>
      <c r="AW48" s="89"/>
      <c r="AX48" s="88"/>
      <c r="AY48" s="69"/>
      <c r="AZ48" s="69"/>
      <c r="BA48" s="69">
        <v>28</v>
      </c>
      <c r="BB48" s="89">
        <v>30</v>
      </c>
      <c r="BC48" s="35">
        <f>(SUM(AT48:AW48)*2.5+(AX48*0+AY48*2.5+AZ48*5+BA48*7.5+BB48*10)/$F48)/2</f>
        <v>4.3965517241379306</v>
      </c>
      <c r="BD48" s="36">
        <f>(S48+AI48+AS48+BC48)/4</f>
        <v>7.1930603448275861</v>
      </c>
      <c r="BE48" s="88">
        <v>1</v>
      </c>
      <c r="BF48" s="69">
        <v>1</v>
      </c>
      <c r="BG48" s="69">
        <v>1</v>
      </c>
      <c r="BH48" s="69">
        <v>1</v>
      </c>
      <c r="BI48" s="69">
        <v>1</v>
      </c>
      <c r="BJ48" s="89">
        <v>1</v>
      </c>
      <c r="BK48" s="70"/>
      <c r="BL48" s="69"/>
      <c r="BM48" s="69"/>
      <c r="BN48" s="69">
        <v>38</v>
      </c>
      <c r="BO48" s="90">
        <v>20</v>
      </c>
      <c r="BP48" s="35">
        <f>(SUM(BE48:BJ48)*1.67+(BK48*0+BL48*2.5+BM48*5+BN48*7.5+BO48*10)/$F48)/2</f>
        <v>9.1910344827586208</v>
      </c>
      <c r="BQ48" s="88">
        <v>1</v>
      </c>
      <c r="BR48" s="69">
        <v>1</v>
      </c>
      <c r="BS48" s="89"/>
      <c r="BT48" s="70"/>
      <c r="BU48" s="69"/>
      <c r="BV48" s="69"/>
      <c r="BW48" s="69"/>
      <c r="BX48" s="90"/>
      <c r="BY48" s="90"/>
      <c r="BZ48" s="35">
        <f>(SUM(BQ48:BS48)*3.33+(BT48*0+BU48*0+BV48*2.5+BW48*5+BX48*7.5+BY48*10)/$F48)/2</f>
        <v>3.33</v>
      </c>
      <c r="CA48" s="88"/>
      <c r="CB48" s="69"/>
      <c r="CC48" s="69"/>
      <c r="CD48" s="89"/>
      <c r="CE48" s="91"/>
      <c r="CF48" s="69"/>
      <c r="CG48" s="69"/>
      <c r="CH48" s="70"/>
      <c r="CI48" s="69"/>
      <c r="CJ48" s="35">
        <f>(SUM(CA48:CD48)*2.5+(CE48*0+CF48*2.5+CG48*5+CH48*7.5+CI48*10)/$F48)/2</f>
        <v>0</v>
      </c>
      <c r="CK48" s="88"/>
      <c r="CL48" s="69"/>
      <c r="CM48" s="69"/>
      <c r="CN48" s="90">
        <v>1</v>
      </c>
      <c r="CO48" s="90"/>
      <c r="CP48" s="90"/>
      <c r="CQ48" s="89">
        <v>1</v>
      </c>
      <c r="CR48" s="70"/>
      <c r="CS48" s="69"/>
      <c r="CT48" s="69"/>
      <c r="CU48" s="69">
        <v>9</v>
      </c>
      <c r="CV48" s="69">
        <v>49</v>
      </c>
      <c r="CW48" s="35">
        <f>(SUM(CK48:CQ48)*1.43+(CR48*0+CS48*2.5+CT48*5+CU48*7.5+CV48*10)/$F48)/2</f>
        <v>6.2360344827586207</v>
      </c>
      <c r="CX48" s="88">
        <v>1</v>
      </c>
      <c r="CY48" s="69">
        <v>1</v>
      </c>
      <c r="CZ48" s="89">
        <v>1</v>
      </c>
      <c r="DA48" s="70"/>
      <c r="DB48" s="69"/>
      <c r="DC48" s="69"/>
      <c r="DD48" s="69"/>
      <c r="DE48" s="69"/>
      <c r="DF48" s="69">
        <v>58</v>
      </c>
      <c r="DG48" s="35">
        <f>(SUM(CX48:CZ48)*3.33+(DA48*0+DB48*0+DC48*2.5+DD48*5+DE48*7.5+DF48*10)/$F48)/2</f>
        <v>9.995000000000001</v>
      </c>
      <c r="DH48" s="88"/>
      <c r="DI48" s="69"/>
      <c r="DJ48" s="69"/>
      <c r="DK48" s="89"/>
      <c r="DL48" s="70"/>
      <c r="DM48" s="69"/>
      <c r="DN48" s="69"/>
      <c r="DO48" s="69">
        <v>25</v>
      </c>
      <c r="DP48" s="69">
        <v>33</v>
      </c>
      <c r="DQ48" s="35">
        <f>(SUM(DH48:DK48)*3.33+(DL48*0+DM48*2.5+DN48*5+DO48*7.5+DP48*10)/$F48)/2</f>
        <v>4.4612068965517242</v>
      </c>
      <c r="DR48" s="88"/>
      <c r="DS48" s="69"/>
      <c r="DT48" s="69"/>
      <c r="DU48" s="69"/>
      <c r="DV48" s="69"/>
      <c r="DW48" s="69"/>
      <c r="DX48" s="69">
        <v>1</v>
      </c>
      <c r="DY48" s="89"/>
      <c r="DZ48" s="70"/>
      <c r="EA48" s="69"/>
      <c r="EB48" s="69"/>
      <c r="EC48" s="69"/>
      <c r="ED48" s="69"/>
      <c r="EE48" s="35">
        <f>(SUM(DR48:DY48)*1.25+(DZ48*0+EA48*2.5+EB48*5+EC48*7.5+ED48*10)/$F48)/2</f>
        <v>0.625</v>
      </c>
      <c r="EF48" s="36">
        <f>(CW48+DG48+DQ48+EE48+CJ48+BZ48+BP48)/7</f>
        <v>4.8340394088669951</v>
      </c>
      <c r="EG48" s="88"/>
      <c r="EH48" s="69">
        <v>2</v>
      </c>
      <c r="EI48" s="69">
        <v>4</v>
      </c>
      <c r="EJ48" s="89">
        <v>52</v>
      </c>
      <c r="EK48" s="48">
        <f>(EG48*0+EH48*5+EI48*7.5+EJ48*10)/$F48</f>
        <v>9.6551724137931032</v>
      </c>
      <c r="EL48" s="62">
        <f>SUM(EG48:EJ48)/$F48</f>
        <v>1</v>
      </c>
      <c r="EM48" s="70"/>
      <c r="EN48" s="69"/>
      <c r="EO48" s="69">
        <v>10</v>
      </c>
      <c r="EP48" s="69">
        <v>48</v>
      </c>
      <c r="EQ48" s="37">
        <f>(EM48*0+EN48*5+EO48*7.5+EP48*10)/$F48</f>
        <v>9.568965517241379</v>
      </c>
      <c r="ER48" s="50">
        <f>SUM(EM48:EP48)/$F48</f>
        <v>1</v>
      </c>
      <c r="ES48" s="51">
        <f>(EK48+EQ48)/2</f>
        <v>9.612068965517242</v>
      </c>
      <c r="ET48" s="52">
        <f>(SUM(EH48:EJ48)+SUM(EN48:EP48))/($F48*2)</f>
        <v>1</v>
      </c>
      <c r="EU48" s="70"/>
      <c r="EV48" s="69"/>
      <c r="EW48" s="69">
        <v>10</v>
      </c>
      <c r="EX48" s="90">
        <v>48</v>
      </c>
      <c r="EY48" s="53">
        <f>(EU48*0+EV48*5+EW48*7.5+EX48*10)/$F48</f>
        <v>9.568965517241379</v>
      </c>
      <c r="EZ48" s="54">
        <f>SUM(EV48:EX48)/$F48</f>
        <v>1</v>
      </c>
      <c r="FA48" s="70"/>
      <c r="FB48" s="69"/>
      <c r="FC48" s="69"/>
      <c r="FD48" s="69">
        <v>58</v>
      </c>
      <c r="FE48" s="55">
        <f>(FA48*0+FB48*5+FC48*7.5+FD48*10)/$F48</f>
        <v>10</v>
      </c>
      <c r="FF48" s="56">
        <f>SUM(FB48:FD48)/$F48</f>
        <v>1</v>
      </c>
      <c r="FG48" s="70"/>
      <c r="FH48" s="69"/>
      <c r="FI48" s="69"/>
      <c r="FJ48" s="69">
        <v>58</v>
      </c>
      <c r="FK48" s="37">
        <f>(FG48*0+FH48*5+FI48*7.5+FJ48*10)/$F48</f>
        <v>10</v>
      </c>
      <c r="FL48" s="57">
        <f>SUM(FH48:FJ48)/$F48</f>
        <v>1</v>
      </c>
      <c r="FM48" s="58">
        <f>(EY48+FE48+FK48)/3</f>
        <v>9.8563218390804597</v>
      </c>
      <c r="FN48" s="59">
        <v>1</v>
      </c>
    </row>
    <row r="49" spans="1:180" ht="51" customHeight="1">
      <c r="A49" s="86">
        <v>38</v>
      </c>
      <c r="B49" s="85">
        <v>41</v>
      </c>
      <c r="C49" s="149" t="s">
        <v>183</v>
      </c>
      <c r="D49" s="149"/>
      <c r="E49" s="86">
        <v>352</v>
      </c>
      <c r="F49" s="87">
        <v>72</v>
      </c>
      <c r="G49" s="88">
        <v>1</v>
      </c>
      <c r="H49" s="69">
        <v>1</v>
      </c>
      <c r="I49" s="69">
        <v>1</v>
      </c>
      <c r="J49" s="69">
        <v>1</v>
      </c>
      <c r="K49" s="69">
        <v>1</v>
      </c>
      <c r="L49" s="69">
        <v>1</v>
      </c>
      <c r="M49" s="89">
        <v>1</v>
      </c>
      <c r="N49" s="88"/>
      <c r="O49" s="69"/>
      <c r="P49" s="69">
        <v>1</v>
      </c>
      <c r="Q49" s="69">
        <v>10</v>
      </c>
      <c r="R49" s="89">
        <v>61</v>
      </c>
      <c r="S49" s="35">
        <f>(SUM(G49:M49)*1.43+(N49*0+O49*2.5+P49*5+Q49*7.5+R49*10)/$F49)/2</f>
        <v>9.7966666666666669</v>
      </c>
      <c r="T49" s="88">
        <v>1</v>
      </c>
      <c r="U49" s="69">
        <v>1</v>
      </c>
      <c r="V49" s="69">
        <v>1</v>
      </c>
      <c r="W49" s="69">
        <v>1</v>
      </c>
      <c r="X49" s="69">
        <v>1</v>
      </c>
      <c r="Y49" s="69">
        <v>1</v>
      </c>
      <c r="Z49" s="69">
        <v>1</v>
      </c>
      <c r="AA49" s="69">
        <v>1</v>
      </c>
      <c r="AB49" s="69">
        <v>1</v>
      </c>
      <c r="AC49" s="89">
        <v>1</v>
      </c>
      <c r="AD49" s="88"/>
      <c r="AE49" s="69"/>
      <c r="AF49" s="69">
        <v>1</v>
      </c>
      <c r="AG49" s="69">
        <v>9</v>
      </c>
      <c r="AH49" s="90">
        <v>62</v>
      </c>
      <c r="AI49" s="35">
        <f>(SUM(T49:AC49)*1+(AD49*0+AE49*2.5+AF49*5+AG49*7.5+AH49*10)/$F49)/2</f>
        <v>9.8090277777777786</v>
      </c>
      <c r="AJ49" s="88">
        <v>1</v>
      </c>
      <c r="AK49" s="69">
        <v>1</v>
      </c>
      <c r="AL49" s="69">
        <v>1</v>
      </c>
      <c r="AM49" s="89">
        <v>1</v>
      </c>
      <c r="AN49" s="88"/>
      <c r="AO49" s="69"/>
      <c r="AP49" s="69">
        <v>3</v>
      </c>
      <c r="AQ49" s="69">
        <v>11</v>
      </c>
      <c r="AR49" s="89">
        <v>58</v>
      </c>
      <c r="AS49" s="35">
        <f>(SUM(AJ49:AM49)*2.5+(AN49*0+AO49*2.5+AP49*5+AQ49*7.5+AR49*10)/$F49)/2</f>
        <v>9.7048611111111107</v>
      </c>
      <c r="AT49" s="88"/>
      <c r="AU49" s="69"/>
      <c r="AV49" s="88">
        <v>1</v>
      </c>
      <c r="AW49" s="89"/>
      <c r="AX49" s="88"/>
      <c r="AY49" s="69"/>
      <c r="AZ49" s="69">
        <v>1</v>
      </c>
      <c r="BA49" s="69">
        <v>24</v>
      </c>
      <c r="BB49" s="89">
        <v>47</v>
      </c>
      <c r="BC49" s="35">
        <f>(SUM(AT49:AW49)*2.5+(AX49*0+AY49*2.5+AZ49*5+BA49*7.5+BB49*10)/$F49)/2</f>
        <v>5.7986111111111107</v>
      </c>
      <c r="BD49" s="36">
        <f>(S49+AI49+AS49+BC49)/4</f>
        <v>8.7772916666666667</v>
      </c>
      <c r="BE49" s="88"/>
      <c r="BF49" s="69"/>
      <c r="BG49" s="88">
        <v>1</v>
      </c>
      <c r="BH49" s="88">
        <v>1</v>
      </c>
      <c r="BI49" s="88">
        <v>1</v>
      </c>
      <c r="BJ49" s="88">
        <v>1</v>
      </c>
      <c r="BK49" s="70"/>
      <c r="BL49" s="69"/>
      <c r="BM49" s="69">
        <v>9</v>
      </c>
      <c r="BN49" s="69">
        <v>6</v>
      </c>
      <c r="BO49" s="90">
        <v>57</v>
      </c>
      <c r="BP49" s="35">
        <f>(SUM(BE49:BJ49)*1.67+(BK49*0+BL49*2.5+BM49*5+BN49*7.5+BO49*10)/$F49)/2</f>
        <v>7.9233333333333329</v>
      </c>
      <c r="BQ49" s="88">
        <v>1</v>
      </c>
      <c r="BR49" s="88">
        <v>1</v>
      </c>
      <c r="BS49" s="89"/>
      <c r="BT49" s="70"/>
      <c r="BU49" s="69"/>
      <c r="BV49" s="69"/>
      <c r="BW49" s="69"/>
      <c r="BX49" s="90"/>
      <c r="BY49" s="90"/>
      <c r="BZ49" s="35">
        <f>(SUM(BQ49:BS49)*3.33+(BT49*0+BU49*0+BV49*2.5+BW49*5+BX49*7.5+BY49*10)/$F49)/2</f>
        <v>3.33</v>
      </c>
      <c r="CA49" s="88">
        <v>1</v>
      </c>
      <c r="CB49" s="88">
        <v>1</v>
      </c>
      <c r="CC49" s="88">
        <v>1</v>
      </c>
      <c r="CD49" s="89"/>
      <c r="CE49" s="91"/>
      <c r="CF49" s="69"/>
      <c r="CG49" s="69">
        <v>3</v>
      </c>
      <c r="CH49" s="70">
        <v>7</v>
      </c>
      <c r="CI49" s="69">
        <v>62</v>
      </c>
      <c r="CJ49" s="35">
        <f>(SUM(CA49:CD49)*2.5+(CE49*0+CF49*2.5+CG49*5+CH49*7.5+CI49*10)/$F49)/2</f>
        <v>8.5243055555555554</v>
      </c>
      <c r="CK49" s="88"/>
      <c r="CL49" s="69"/>
      <c r="CM49" s="69"/>
      <c r="CN49" s="90"/>
      <c r="CO49" s="90"/>
      <c r="CP49" s="90"/>
      <c r="CQ49" s="89"/>
      <c r="CR49" s="70"/>
      <c r="CS49" s="69"/>
      <c r="CT49" s="69"/>
      <c r="CU49" s="69"/>
      <c r="CV49" s="69"/>
      <c r="CW49" s="35">
        <f>(SUM(CK49:CQ49)*1.43+(CR49*0+CS49*2.5+CT49*5+CU49*7.5+CV49*10)/$F49)/2</f>
        <v>0</v>
      </c>
      <c r="CX49" s="88">
        <v>1</v>
      </c>
      <c r="CY49" s="69">
        <v>1</v>
      </c>
      <c r="CZ49" s="89">
        <v>1</v>
      </c>
      <c r="DA49" s="70"/>
      <c r="DB49" s="69"/>
      <c r="DC49" s="69"/>
      <c r="DD49" s="69">
        <v>2</v>
      </c>
      <c r="DE49" s="69">
        <v>6</v>
      </c>
      <c r="DF49" s="69">
        <v>64</v>
      </c>
      <c r="DG49" s="35">
        <f>(SUM(CX49:CZ49)*3.33+(DA49*0+DB49*0+DC49*2.5+DD49*5+DE49*7.5+DF49*10)/$F49)/2</f>
        <v>9.8213888888888903</v>
      </c>
      <c r="DH49" s="88"/>
      <c r="DI49" s="88">
        <v>1</v>
      </c>
      <c r="DJ49" s="69"/>
      <c r="DK49" s="89"/>
      <c r="DL49" s="70"/>
      <c r="DM49" s="69"/>
      <c r="DN49" s="69"/>
      <c r="DO49" s="69"/>
      <c r="DP49" s="69"/>
      <c r="DQ49" s="35">
        <f>(SUM(DH49:DK49)*3.33+(DL49*0+DM49*2.5+DN49*5+DO49*7.5+DP49*10)/$F49)/2</f>
        <v>1.665</v>
      </c>
      <c r="DR49" s="88">
        <v>1</v>
      </c>
      <c r="DS49" s="88">
        <v>1</v>
      </c>
      <c r="DT49" s="69"/>
      <c r="DU49" s="69"/>
      <c r="DV49" s="69"/>
      <c r="DW49" s="88">
        <v>1</v>
      </c>
      <c r="DX49" s="69"/>
      <c r="DY49" s="88">
        <v>1</v>
      </c>
      <c r="DZ49" s="70">
        <v>2</v>
      </c>
      <c r="EA49" s="69"/>
      <c r="EB49" s="69">
        <v>3</v>
      </c>
      <c r="EC49" s="69">
        <v>13</v>
      </c>
      <c r="ED49" s="69">
        <v>48</v>
      </c>
      <c r="EE49" s="35">
        <f>(SUM(DR49:DY49)*1.25+(DZ49*0+EA49*2.5+EB49*5+EC49*7.5+ED49*10)/$F49)/2</f>
        <v>6.614583333333333</v>
      </c>
      <c r="EF49" s="36">
        <f>(CW49+DG49+DQ49+EE49+CJ49+BZ49+BP49)/7</f>
        <v>5.4112301587301577</v>
      </c>
      <c r="EG49" s="88"/>
      <c r="EH49" s="69"/>
      <c r="EI49" s="69">
        <v>16</v>
      </c>
      <c r="EJ49" s="89">
        <v>56</v>
      </c>
      <c r="EK49" s="48">
        <f>(EG49*0+EH49*5+EI49*7.5+EJ49*10)/$F49</f>
        <v>9.4444444444444446</v>
      </c>
      <c r="EL49" s="62">
        <f>SUM(EG49:EJ49)/$F49</f>
        <v>1</v>
      </c>
      <c r="EM49" s="70"/>
      <c r="EN49" s="69"/>
      <c r="EO49" s="69">
        <v>2</v>
      </c>
      <c r="EP49" s="69">
        <v>70</v>
      </c>
      <c r="EQ49" s="37">
        <f>(EM49*0+EN49*5+EO49*7.5+EP49*10)/$F49</f>
        <v>9.9305555555555554</v>
      </c>
      <c r="ER49" s="50">
        <f>SUM(EM49:EP49)/$F49</f>
        <v>1</v>
      </c>
      <c r="ES49" s="51">
        <f>(EK49+EQ49)/2</f>
        <v>9.6875</v>
      </c>
      <c r="ET49" s="52">
        <f>(SUM(EH49:EJ49)+SUM(EN49:EP49))/($F49*2)</f>
        <v>1</v>
      </c>
      <c r="EU49" s="70"/>
      <c r="EV49" s="69">
        <v>2</v>
      </c>
      <c r="EW49" s="69">
        <v>13</v>
      </c>
      <c r="EX49" s="90">
        <v>57</v>
      </c>
      <c r="EY49" s="53">
        <f>(EU49*0+EV49*5+EW49*7.5+EX49*10)/$F49</f>
        <v>9.4097222222222214</v>
      </c>
      <c r="EZ49" s="54">
        <f>SUM(EV49:EX49)/$F49</f>
        <v>1</v>
      </c>
      <c r="FA49" s="70"/>
      <c r="FB49" s="69"/>
      <c r="FC49" s="69">
        <v>2</v>
      </c>
      <c r="FD49" s="69">
        <v>70</v>
      </c>
      <c r="FE49" s="55">
        <f>(FA49*0+FB49*5+FC49*7.5+FD49*10)/$F49</f>
        <v>9.9305555555555554</v>
      </c>
      <c r="FF49" s="56">
        <f>SUM(FB49:FD49)/$F49</f>
        <v>1</v>
      </c>
      <c r="FG49" s="70"/>
      <c r="FH49" s="69"/>
      <c r="FI49" s="69">
        <v>3</v>
      </c>
      <c r="FJ49" s="69">
        <v>69</v>
      </c>
      <c r="FK49" s="37">
        <f>(FG49*0+FH49*5+FI49*7.5+FJ49*10)/$F49</f>
        <v>9.8958333333333339</v>
      </c>
      <c r="FL49" s="57">
        <f>SUM(FH49:FJ49)/$F49</f>
        <v>1</v>
      </c>
      <c r="FM49" s="58">
        <f>(EY49+FE49+FK49)/3</f>
        <v>9.745370370370372</v>
      </c>
      <c r="FN49" s="59">
        <v>1</v>
      </c>
      <c r="FO49" s="92"/>
      <c r="FP49" s="92"/>
      <c r="FQ49" s="92"/>
      <c r="FR49" s="92"/>
      <c r="FS49" s="92"/>
      <c r="FT49" s="92"/>
      <c r="FU49" s="92"/>
      <c r="FV49" s="92"/>
      <c r="FW49" s="92"/>
      <c r="FX49" s="92"/>
    </row>
    <row r="50" spans="1:180" ht="55.5" customHeight="1">
      <c r="A50" s="86">
        <v>39</v>
      </c>
      <c r="B50" s="85">
        <v>42</v>
      </c>
      <c r="C50" s="149" t="s">
        <v>184</v>
      </c>
      <c r="D50" s="149"/>
      <c r="E50" s="86">
        <v>233</v>
      </c>
      <c r="F50" s="87">
        <v>47</v>
      </c>
      <c r="G50" s="88">
        <v>1</v>
      </c>
      <c r="H50" s="69">
        <v>1</v>
      </c>
      <c r="I50" s="69">
        <v>1</v>
      </c>
      <c r="J50" s="69">
        <v>1</v>
      </c>
      <c r="K50" s="69">
        <v>1</v>
      </c>
      <c r="L50" s="69">
        <v>1</v>
      </c>
      <c r="M50" s="89">
        <v>1</v>
      </c>
      <c r="N50" s="88"/>
      <c r="O50" s="69"/>
      <c r="P50" s="69"/>
      <c r="Q50" s="69">
        <v>2</v>
      </c>
      <c r="R50" s="89">
        <v>45</v>
      </c>
      <c r="S50" s="35">
        <f>(SUM(G50:M50)*1.43+(N50*0+O50*2.5+P50*5+Q50*7.5+R50*10)/$F50)/2</f>
        <v>9.9518085106382976</v>
      </c>
      <c r="T50" s="88">
        <v>1</v>
      </c>
      <c r="U50" s="69">
        <v>1</v>
      </c>
      <c r="V50" s="69">
        <v>1</v>
      </c>
      <c r="W50" s="69">
        <v>1</v>
      </c>
      <c r="X50" s="69">
        <v>1</v>
      </c>
      <c r="Y50" s="69">
        <v>1</v>
      </c>
      <c r="Z50" s="69">
        <v>1</v>
      </c>
      <c r="AA50" s="69">
        <v>1</v>
      </c>
      <c r="AB50" s="69">
        <v>1</v>
      </c>
      <c r="AC50" s="89">
        <v>1</v>
      </c>
      <c r="AD50" s="88"/>
      <c r="AE50" s="69"/>
      <c r="AF50" s="69"/>
      <c r="AG50" s="69">
        <v>2</v>
      </c>
      <c r="AH50" s="90">
        <v>45</v>
      </c>
      <c r="AI50" s="35">
        <f>(SUM(T50:AC50)*1+(AD50*0+AE50*2.5+AF50*5+AG50*7.5+AH50*10)/$F50)/2</f>
        <v>9.9468085106382986</v>
      </c>
      <c r="AJ50" s="88">
        <v>1</v>
      </c>
      <c r="AK50" s="69">
        <v>1</v>
      </c>
      <c r="AL50" s="69">
        <v>1</v>
      </c>
      <c r="AM50" s="89">
        <v>1</v>
      </c>
      <c r="AN50" s="88">
        <v>0</v>
      </c>
      <c r="AO50" s="69">
        <v>0</v>
      </c>
      <c r="AP50" s="69">
        <v>0</v>
      </c>
      <c r="AQ50" s="69">
        <v>38</v>
      </c>
      <c r="AR50" s="89">
        <v>9</v>
      </c>
      <c r="AS50" s="35">
        <f>(SUM(AJ50:AM50)*2.5+(AN50*0+AO50*2.5+AP50*5+AQ50*7.5+AR50*10)/$F50)/2</f>
        <v>8.9893617021276597</v>
      </c>
      <c r="AT50" s="88"/>
      <c r="AU50" s="69"/>
      <c r="AV50" s="69"/>
      <c r="AW50" s="89"/>
      <c r="AX50" s="88">
        <v>0</v>
      </c>
      <c r="AY50" s="69">
        <v>0</v>
      </c>
      <c r="AZ50" s="69">
        <v>4</v>
      </c>
      <c r="BA50" s="69">
        <v>43</v>
      </c>
      <c r="BB50" s="89">
        <v>0</v>
      </c>
      <c r="BC50" s="35">
        <f>(SUM(AT50:AW50)*2.5+(AX50*0+AY50*2.5+AZ50*5+BA50*7.5+BB50*10)/$F50)/2</f>
        <v>3.6436170212765959</v>
      </c>
      <c r="BD50" s="36">
        <f>(S50+AI50+AS50+BC50)/4</f>
        <v>8.1328989361702124</v>
      </c>
      <c r="BE50" s="88"/>
      <c r="BF50" s="69"/>
      <c r="BG50" s="69">
        <v>1</v>
      </c>
      <c r="BH50" s="69"/>
      <c r="BI50" s="69"/>
      <c r="BJ50" s="89">
        <v>1</v>
      </c>
      <c r="BK50" s="70">
        <v>0</v>
      </c>
      <c r="BL50" s="69">
        <v>0</v>
      </c>
      <c r="BM50" s="69">
        <v>44</v>
      </c>
      <c r="BN50" s="69">
        <v>3</v>
      </c>
      <c r="BO50" s="90">
        <v>0</v>
      </c>
      <c r="BP50" s="35">
        <f>(SUM(BE50:BJ50)*1.67+(BK50*0+BL50*2.5+BM50*5+BN50*7.5+BO50*10)/$F50)/2</f>
        <v>4.2497872340425538</v>
      </c>
      <c r="BQ50" s="88">
        <v>1</v>
      </c>
      <c r="BR50" s="69"/>
      <c r="BS50" s="89"/>
      <c r="BT50" s="70"/>
      <c r="BU50" s="69"/>
      <c r="BV50" s="69"/>
      <c r="BW50" s="69"/>
      <c r="BX50" s="90"/>
      <c r="BY50" s="90"/>
      <c r="BZ50" s="35">
        <f>(SUM(BQ50:BS50)*3.33+(BT50*0+BU50*0+BV50*2.5+BW50*5+BX50*7.5+BY50*10)/$F50)/2</f>
        <v>1.665</v>
      </c>
      <c r="CA50" s="88"/>
      <c r="CB50" s="69"/>
      <c r="CC50" s="69"/>
      <c r="CD50" s="89"/>
      <c r="CE50" s="91"/>
      <c r="CF50" s="69"/>
      <c r="CG50" s="69"/>
      <c r="CH50" s="70"/>
      <c r="CI50" s="69">
        <v>47</v>
      </c>
      <c r="CJ50" s="35">
        <f>(SUM(CA50:CD50)*2.5+(CE50*0+CF50*2.5+CG50*5+CH50*7.5+CI50*10)/$F50)/2</f>
        <v>5</v>
      </c>
      <c r="CK50" s="88"/>
      <c r="CL50" s="69"/>
      <c r="CM50" s="69"/>
      <c r="CN50" s="90">
        <v>1</v>
      </c>
      <c r="CO50" s="90"/>
      <c r="CP50" s="90"/>
      <c r="CQ50" s="89"/>
      <c r="CR50" s="70"/>
      <c r="CS50" s="69"/>
      <c r="CT50" s="69"/>
      <c r="CU50" s="69"/>
      <c r="CV50" s="69">
        <v>47</v>
      </c>
      <c r="CW50" s="35">
        <f>(SUM(CK50:CQ50)*1.43+(CR50*0+CS50*2.5+CT50*5+CU50*7.5+CV50*10)/$F50)/2</f>
        <v>5.7149999999999999</v>
      </c>
      <c r="CX50" s="88">
        <v>1</v>
      </c>
      <c r="CY50" s="63">
        <v>0.56699999999999995</v>
      </c>
      <c r="CZ50" s="64">
        <v>1</v>
      </c>
      <c r="DA50" s="70"/>
      <c r="DB50" s="69"/>
      <c r="DC50" s="69"/>
      <c r="DD50" s="69"/>
      <c r="DE50" s="69"/>
      <c r="DF50" s="69">
        <v>47</v>
      </c>
      <c r="DG50" s="35">
        <f>(SUM(CX50:CZ50)*3.33+(DA50*0+DB50*0+DC50*2.5+DD50*5+DE50*7.5+DF50*10)/$F50)/2</f>
        <v>9.2740550000000006</v>
      </c>
      <c r="DH50" s="88"/>
      <c r="DI50" s="69"/>
      <c r="DJ50" s="69"/>
      <c r="DK50" s="89"/>
      <c r="DL50" s="70"/>
      <c r="DM50" s="69"/>
      <c r="DN50" s="69"/>
      <c r="DO50" s="69"/>
      <c r="DP50" s="69"/>
      <c r="DQ50" s="35">
        <f>(SUM(DH50:DK50)*3.33+(DL50*0+DM50*2.5+DN50*5+DO50*7.5+DP50*10)/$F50)/2</f>
        <v>0</v>
      </c>
      <c r="DR50" s="88"/>
      <c r="DS50" s="69"/>
      <c r="DT50" s="69"/>
      <c r="DU50" s="69"/>
      <c r="DV50" s="69"/>
      <c r="DW50" s="69"/>
      <c r="DX50" s="69"/>
      <c r="DY50" s="89"/>
      <c r="DZ50" s="70"/>
      <c r="EA50" s="69">
        <v>47</v>
      </c>
      <c r="EB50" s="69"/>
      <c r="EC50" s="69"/>
      <c r="ED50" s="69"/>
      <c r="EE50" s="35">
        <f>(SUM(DR50:DY50)*1.25+(DZ50*0+EA50*2.5+EB50*5+EC50*7.5+ED50*10)/$F50)/2</f>
        <v>1.25</v>
      </c>
      <c r="EF50" s="36">
        <f>(CW50+DG50+DQ50+EE50+CJ50+BZ50+BP50)/7</f>
        <v>3.8791203191489361</v>
      </c>
      <c r="EG50" s="88"/>
      <c r="EH50" s="69"/>
      <c r="EI50" s="69"/>
      <c r="EJ50" s="89">
        <v>47</v>
      </c>
      <c r="EK50" s="48">
        <f>(EG50*0+EH50*5+EI50*7.5+EJ50*10)/$F50</f>
        <v>10</v>
      </c>
      <c r="EL50" s="62">
        <f>SUM(EG50:EJ50)/$F50</f>
        <v>1</v>
      </c>
      <c r="EM50" s="70"/>
      <c r="EN50" s="69"/>
      <c r="EO50" s="69">
        <v>3</v>
      </c>
      <c r="EP50" s="69">
        <v>44</v>
      </c>
      <c r="EQ50" s="37">
        <f>(EM50*0+EN50*5+EO50*7.5+EP50*10)/$F50</f>
        <v>9.8404255319148941</v>
      </c>
      <c r="ER50" s="50">
        <f>SUM(EM50:EP50)/$F50</f>
        <v>1</v>
      </c>
      <c r="ES50" s="51">
        <f>(EK50+EQ50)/2</f>
        <v>9.9202127659574479</v>
      </c>
      <c r="ET50" s="52">
        <f>(SUM(EH50:EJ50)+SUM(EN50:EP50))/($F50*2)</f>
        <v>1</v>
      </c>
      <c r="EU50" s="70">
        <v>2</v>
      </c>
      <c r="EV50" s="69">
        <v>4</v>
      </c>
      <c r="EW50" s="69">
        <v>40</v>
      </c>
      <c r="EX50" s="90">
        <v>1</v>
      </c>
      <c r="EY50" s="53">
        <f>(EU50*0+EV50*5+EW50*7.5+EX50*10)/$F50</f>
        <v>7.0212765957446805</v>
      </c>
      <c r="EZ50" s="54">
        <f>SUM(EV50:EX50)/$F50</f>
        <v>0.95744680851063835</v>
      </c>
      <c r="FA50" s="70"/>
      <c r="FB50" s="69"/>
      <c r="FC50" s="69">
        <v>2</v>
      </c>
      <c r="FD50" s="69">
        <v>45</v>
      </c>
      <c r="FE50" s="55">
        <f>(FA50*0+FB50*5+FC50*7.5+FD50*10)/$F50</f>
        <v>9.8936170212765955</v>
      </c>
      <c r="FF50" s="56">
        <f>SUM(FB50:FD50)/$F50</f>
        <v>1</v>
      </c>
      <c r="FG50" s="70"/>
      <c r="FH50" s="69"/>
      <c r="FI50" s="69">
        <v>8</v>
      </c>
      <c r="FJ50" s="69">
        <v>39</v>
      </c>
      <c r="FK50" s="37">
        <f>(FG50*0+FH50*5+FI50*7.5+FJ50*10)/$F50</f>
        <v>9.5744680851063837</v>
      </c>
      <c r="FL50" s="57">
        <f>SUM(FH50:FJ50)/$F50</f>
        <v>1</v>
      </c>
      <c r="FM50" s="58">
        <f>(EY50+FE50+FK50)/3</f>
        <v>8.8297872340425538</v>
      </c>
      <c r="FN50" s="59">
        <v>0.98580000000000001</v>
      </c>
      <c r="FO50" s="92"/>
      <c r="FP50" s="92"/>
      <c r="FQ50" s="92"/>
      <c r="FR50" s="92"/>
      <c r="FS50" s="92"/>
      <c r="FT50" s="92"/>
      <c r="FU50" s="92"/>
      <c r="FV50" s="92"/>
      <c r="FW50" s="92"/>
      <c r="FX50" s="92"/>
    </row>
    <row r="51" spans="1:180" ht="54.75" customHeight="1">
      <c r="A51" s="86">
        <v>40</v>
      </c>
      <c r="B51" s="85">
        <v>43</v>
      </c>
      <c r="C51" s="149" t="s">
        <v>185</v>
      </c>
      <c r="D51" s="149"/>
      <c r="E51" s="86">
        <v>360</v>
      </c>
      <c r="F51" s="87">
        <v>72</v>
      </c>
      <c r="G51" s="88">
        <v>1</v>
      </c>
      <c r="H51" s="69">
        <v>1</v>
      </c>
      <c r="I51" s="69">
        <v>1</v>
      </c>
      <c r="J51" s="69">
        <v>1</v>
      </c>
      <c r="K51" s="69">
        <v>1</v>
      </c>
      <c r="L51" s="69">
        <v>1</v>
      </c>
      <c r="M51" s="89">
        <v>1</v>
      </c>
      <c r="N51" s="88"/>
      <c r="O51" s="69"/>
      <c r="P51" s="69"/>
      <c r="Q51" s="69">
        <v>5</v>
      </c>
      <c r="R51" s="89">
        <v>67</v>
      </c>
      <c r="S51" s="35">
        <f>(SUM(G51:M51)*1.43+(N51*0+O51*2.5+P51*5+Q51*7.5+R51*10)/$F51)/2</f>
        <v>9.9181944444444454</v>
      </c>
      <c r="T51" s="88">
        <v>1</v>
      </c>
      <c r="U51" s="69">
        <v>1</v>
      </c>
      <c r="V51" s="69">
        <v>1</v>
      </c>
      <c r="W51" s="69">
        <v>1</v>
      </c>
      <c r="X51" s="69">
        <v>1</v>
      </c>
      <c r="Y51" s="69">
        <v>1</v>
      </c>
      <c r="Z51" s="69">
        <v>1</v>
      </c>
      <c r="AA51" s="69">
        <v>1</v>
      </c>
      <c r="AB51" s="69">
        <v>1</v>
      </c>
      <c r="AC51" s="89">
        <v>1</v>
      </c>
      <c r="AD51" s="88"/>
      <c r="AE51" s="69"/>
      <c r="AF51" s="69"/>
      <c r="AG51" s="69">
        <v>7</v>
      </c>
      <c r="AH51" s="90">
        <v>65</v>
      </c>
      <c r="AI51" s="35">
        <f>(SUM(T51:AC51)*1+(AD51*0+AE51*2.5+AF51*5+AG51*7.5+AH51*10)/$F51)/2</f>
        <v>9.8784722222222214</v>
      </c>
      <c r="AJ51" s="88" t="s">
        <v>186</v>
      </c>
      <c r="AK51" s="69" t="s">
        <v>186</v>
      </c>
      <c r="AL51" s="69" t="s">
        <v>186</v>
      </c>
      <c r="AM51" s="89"/>
      <c r="AN51" s="88"/>
      <c r="AO51" s="69"/>
      <c r="AP51" s="69">
        <v>2</v>
      </c>
      <c r="AQ51" s="69">
        <v>40</v>
      </c>
      <c r="AR51" s="89">
        <v>30</v>
      </c>
      <c r="AS51" s="35">
        <f>(SUM(AJ51:AM51)*2.5+(AN51*0+AO51*2.5+AP51*5+AQ51*7.5+AR51*10)/$F51)/2</f>
        <v>4.2361111111111107</v>
      </c>
      <c r="AT51" s="88"/>
      <c r="AU51" s="69">
        <v>1</v>
      </c>
      <c r="AV51" s="69"/>
      <c r="AW51" s="89"/>
      <c r="AX51" s="88"/>
      <c r="AY51" s="69"/>
      <c r="AZ51" s="69">
        <v>2</v>
      </c>
      <c r="BA51" s="69">
        <v>41</v>
      </c>
      <c r="BB51" s="89">
        <v>29</v>
      </c>
      <c r="BC51" s="35">
        <f>(SUM(AT51:AW51)*2.5+(AX51*0+AY51*2.5+AZ51*5+BA51*7.5+BB51*10)/$F51)/2</f>
        <v>5.46875</v>
      </c>
      <c r="BD51" s="36">
        <f>(S51+AI51+AS51+BC51)/4</f>
        <v>7.3753819444444444</v>
      </c>
      <c r="BE51" s="88">
        <v>1</v>
      </c>
      <c r="BF51" s="69">
        <v>1</v>
      </c>
      <c r="BG51" s="69">
        <v>1</v>
      </c>
      <c r="BH51" s="69">
        <v>1</v>
      </c>
      <c r="BI51" s="69"/>
      <c r="BJ51" s="89">
        <v>1</v>
      </c>
      <c r="BK51" s="70"/>
      <c r="BL51" s="69"/>
      <c r="BM51" s="69">
        <v>1</v>
      </c>
      <c r="BN51" s="69">
        <v>39</v>
      </c>
      <c r="BO51" s="90">
        <v>32</v>
      </c>
      <c r="BP51" s="35">
        <f>(SUM(BE51:BJ51)*1.67+(BK51*0+BL51*2.5+BM51*5+BN51*7.5+BO51*10)/$F51)/2</f>
        <v>8.4631944444444436</v>
      </c>
      <c r="BQ51" s="88">
        <v>1</v>
      </c>
      <c r="BR51" s="69">
        <v>1</v>
      </c>
      <c r="BS51" s="89"/>
      <c r="BT51" s="70"/>
      <c r="BU51" s="69">
        <v>8</v>
      </c>
      <c r="BV51" s="69">
        <v>41</v>
      </c>
      <c r="BW51" s="69">
        <v>23</v>
      </c>
      <c r="BX51" s="90"/>
      <c r="BY51" s="90"/>
      <c r="BZ51" s="35">
        <f>(SUM(BQ51:BS51)*3.33+(BT51*0+BU51*0+BV51*2.5+BW51*5+BX51*7.5+BY51*10)/$F51)/2</f>
        <v>4.840416666666667</v>
      </c>
      <c r="CA51" s="88">
        <v>1</v>
      </c>
      <c r="CB51" s="69"/>
      <c r="CC51" s="69">
        <v>1</v>
      </c>
      <c r="CD51" s="89"/>
      <c r="CE51" s="91"/>
      <c r="CF51" s="69"/>
      <c r="CG51" s="69">
        <v>3</v>
      </c>
      <c r="CH51" s="70">
        <v>3</v>
      </c>
      <c r="CI51" s="69">
        <v>66</v>
      </c>
      <c r="CJ51" s="35">
        <f>(SUM(CA51:CD51)*2.5+(CE51*0+CF51*2.5+CG51*5+CH51*7.5+CI51*10)/$F51)/2</f>
        <v>7.34375</v>
      </c>
      <c r="CK51" s="88"/>
      <c r="CL51" s="69"/>
      <c r="CM51" s="69"/>
      <c r="CN51" s="90">
        <v>1</v>
      </c>
      <c r="CO51" s="90"/>
      <c r="CP51" s="90"/>
      <c r="CQ51" s="89"/>
      <c r="CR51" s="70"/>
      <c r="CS51" s="69"/>
      <c r="CT51" s="69"/>
      <c r="CU51" s="69">
        <v>1</v>
      </c>
      <c r="CV51" s="69">
        <v>71</v>
      </c>
      <c r="CW51" s="35">
        <f>(SUM(CK51:CQ51)*1.43+(CR51*0+CS51*2.5+CT51*5+CU51*7.5+CV51*10)/$F51)/2</f>
        <v>5.6976388888888891</v>
      </c>
      <c r="CX51" s="88">
        <v>1</v>
      </c>
      <c r="CY51" s="63">
        <v>1</v>
      </c>
      <c r="CZ51" s="64">
        <v>1</v>
      </c>
      <c r="DA51" s="70"/>
      <c r="DB51" s="69"/>
      <c r="DC51" s="69"/>
      <c r="DD51" s="69">
        <v>1</v>
      </c>
      <c r="DE51" s="69">
        <v>7</v>
      </c>
      <c r="DF51" s="69">
        <v>64</v>
      </c>
      <c r="DG51" s="35">
        <f>(SUM(CX51:CZ51)*3.33+(DA51*0+DB51*0+DC51*2.5+DD51*5+DE51*7.5+DF51*10)/$F51)/2</f>
        <v>9.838750000000001</v>
      </c>
      <c r="DH51" s="88"/>
      <c r="DI51" s="69"/>
      <c r="DJ51" s="69"/>
      <c r="DK51" s="89"/>
      <c r="DL51" s="70">
        <v>1</v>
      </c>
      <c r="DM51" s="69">
        <v>1</v>
      </c>
      <c r="DN51" s="69">
        <v>19</v>
      </c>
      <c r="DO51" s="69">
        <v>38</v>
      </c>
      <c r="DP51" s="69">
        <v>3</v>
      </c>
      <c r="DQ51" s="35">
        <f>(SUM(DH51:DK51)*3.33+(DL51*0+DM51*2.5+DN51*5+DO51*7.5+DP51*10)/$F51)/2</f>
        <v>2.8645833333333335</v>
      </c>
      <c r="DR51" s="88">
        <v>1</v>
      </c>
      <c r="DS51" s="69"/>
      <c r="DT51" s="69"/>
      <c r="DU51" s="69"/>
      <c r="DV51" s="69"/>
      <c r="DW51" s="69"/>
      <c r="DX51" s="69"/>
      <c r="DY51" s="89"/>
      <c r="DZ51" s="70"/>
      <c r="EA51" s="69">
        <v>1</v>
      </c>
      <c r="EB51" s="69">
        <v>52</v>
      </c>
      <c r="EC51" s="69">
        <v>16</v>
      </c>
      <c r="ED51" s="69">
        <v>3</v>
      </c>
      <c r="EE51" s="35">
        <f>(SUM(DR51:DY51)*1.25+(DZ51*0+EA51*2.5+EB51*5+EC51*7.5+ED51*10)/$F51)/2</f>
        <v>3.4895833333333335</v>
      </c>
      <c r="EF51" s="36">
        <f>(CW51+DG51+DQ51+EE51+CJ51+BZ51+BP51)/7</f>
        <v>6.0768452380952374</v>
      </c>
      <c r="EG51" s="88"/>
      <c r="EH51" s="69"/>
      <c r="EI51" s="69">
        <v>5</v>
      </c>
      <c r="EJ51" s="89">
        <v>67</v>
      </c>
      <c r="EK51" s="48">
        <f>(EG51*0+EH51*5+EI51*7.5+EJ51*10)/$F51</f>
        <v>9.8263888888888893</v>
      </c>
      <c r="EL51" s="62">
        <f>SUM(EG51:EJ51)/$F51</f>
        <v>1</v>
      </c>
      <c r="EM51" s="70"/>
      <c r="EN51" s="69"/>
      <c r="EO51" s="69">
        <v>4</v>
      </c>
      <c r="EP51" s="69">
        <v>68</v>
      </c>
      <c r="EQ51" s="37">
        <f>(EM51*0+EN51*5+EO51*7.5+EP51*10)/$F51</f>
        <v>9.8611111111111107</v>
      </c>
      <c r="ER51" s="50">
        <f>SUM(EM51:EP51)/$F51</f>
        <v>1</v>
      </c>
      <c r="ES51" s="51">
        <f>(EK51+EQ51)/2</f>
        <v>9.84375</v>
      </c>
      <c r="ET51" s="52">
        <f>(SUM(EH51:EJ51)+SUM(EN51:EP51))/($F51*2)</f>
        <v>1</v>
      </c>
      <c r="EU51" s="70"/>
      <c r="EV51" s="69">
        <v>5</v>
      </c>
      <c r="EW51" s="69">
        <v>30</v>
      </c>
      <c r="EX51" s="90">
        <v>37</v>
      </c>
      <c r="EY51" s="53">
        <f>(EU51*0+EV51*5+EW51*7.5+EX51*10)/$F51</f>
        <v>8.6111111111111107</v>
      </c>
      <c r="EZ51" s="54">
        <f>SUM(EV51:EX51)/$F51</f>
        <v>1</v>
      </c>
      <c r="FA51" s="70"/>
      <c r="FB51" s="69"/>
      <c r="FC51" s="69">
        <v>7</v>
      </c>
      <c r="FD51" s="69">
        <v>65</v>
      </c>
      <c r="FE51" s="55">
        <f>(FA51*0+FB51*5+FC51*7.5+FD51*10)/$F51</f>
        <v>9.7569444444444446</v>
      </c>
      <c r="FF51" s="56">
        <f>SUM(FB51:FD51)/$F51</f>
        <v>1</v>
      </c>
      <c r="FG51" s="70"/>
      <c r="FH51" s="69"/>
      <c r="FI51" s="69">
        <v>3</v>
      </c>
      <c r="FJ51" s="69">
        <v>69</v>
      </c>
      <c r="FK51" s="37">
        <f>(FG51*0+FH51*5+FI51*7.5+FJ51*10)/$F51</f>
        <v>9.8958333333333339</v>
      </c>
      <c r="FL51" s="57">
        <f>SUM(FH51:FJ51)/$F51</f>
        <v>1</v>
      </c>
      <c r="FM51" s="58">
        <f>(EY51+FE51+FK51)/3</f>
        <v>9.4212962962962976</v>
      </c>
      <c r="FN51" s="59">
        <v>1</v>
      </c>
      <c r="FO51" s="92"/>
      <c r="FP51" s="92"/>
      <c r="FQ51" s="92"/>
      <c r="FR51" s="92"/>
      <c r="FS51" s="92"/>
      <c r="FT51" s="92"/>
      <c r="FU51" s="92"/>
      <c r="FV51" s="92"/>
      <c r="FW51" s="92"/>
      <c r="FX51" s="92"/>
    </row>
    <row r="52" spans="1:180" ht="67.5" customHeight="1">
      <c r="A52" s="86">
        <v>41</v>
      </c>
      <c r="B52" s="85">
        <v>44</v>
      </c>
      <c r="C52" s="149" t="s">
        <v>187</v>
      </c>
      <c r="D52" s="149"/>
      <c r="E52" s="86">
        <v>707</v>
      </c>
      <c r="F52" s="87">
        <v>71</v>
      </c>
      <c r="G52" s="88">
        <v>1</v>
      </c>
      <c r="H52" s="69">
        <v>1</v>
      </c>
      <c r="I52" s="69">
        <v>1</v>
      </c>
      <c r="J52" s="69">
        <v>1</v>
      </c>
      <c r="K52" s="69">
        <v>1</v>
      </c>
      <c r="L52" s="69">
        <v>1</v>
      </c>
      <c r="M52" s="89">
        <v>1</v>
      </c>
      <c r="N52" s="88"/>
      <c r="O52" s="69"/>
      <c r="P52" s="69">
        <v>2</v>
      </c>
      <c r="Q52" s="69">
        <v>33</v>
      </c>
      <c r="R52" s="89">
        <v>36</v>
      </c>
      <c r="S52" s="35">
        <f>(SUM(G52:M52)*1.43+(N52*0+O52*2.5+P52*5+Q52*7.5+R52*10)/$F52)/2</f>
        <v>9.3535915492957749</v>
      </c>
      <c r="T52" s="88">
        <v>1</v>
      </c>
      <c r="U52" s="69">
        <v>1</v>
      </c>
      <c r="V52" s="69">
        <v>1</v>
      </c>
      <c r="W52" s="69">
        <v>1</v>
      </c>
      <c r="X52" s="69">
        <v>1</v>
      </c>
      <c r="Y52" s="69">
        <v>1</v>
      </c>
      <c r="Z52" s="69">
        <v>1</v>
      </c>
      <c r="AA52" s="69">
        <v>1</v>
      </c>
      <c r="AB52" s="69">
        <v>1</v>
      </c>
      <c r="AC52" s="89">
        <v>1</v>
      </c>
      <c r="AD52" s="88"/>
      <c r="AE52" s="69"/>
      <c r="AF52" s="69">
        <v>3</v>
      </c>
      <c r="AG52" s="69">
        <v>23</v>
      </c>
      <c r="AH52" s="90">
        <v>45</v>
      </c>
      <c r="AI52" s="35">
        <f>(SUM(T52:AC52)*1+(AD52*0+AE52*2.5+AF52*5+AG52*7.5+AH52*10)/$F52)/2</f>
        <v>9.48943661971831</v>
      </c>
      <c r="AJ52" s="88">
        <v>1</v>
      </c>
      <c r="AK52" s="69">
        <v>1</v>
      </c>
      <c r="AL52" s="69">
        <v>1</v>
      </c>
      <c r="AM52" s="89">
        <v>1</v>
      </c>
      <c r="AN52" s="88"/>
      <c r="AO52" s="69"/>
      <c r="AP52" s="69">
        <v>2</v>
      </c>
      <c r="AQ52" s="69">
        <v>21</v>
      </c>
      <c r="AR52" s="89">
        <v>48</v>
      </c>
      <c r="AS52" s="35">
        <f>(SUM(AJ52:AM52)*2.5+(AN52*0+AO52*2.5+AP52*5+AQ52*7.5+AR52*10)/$F52)/2</f>
        <v>9.5598591549295762</v>
      </c>
      <c r="AT52" s="88">
        <v>1</v>
      </c>
      <c r="AU52" s="69">
        <v>1</v>
      </c>
      <c r="AV52" s="69">
        <v>1</v>
      </c>
      <c r="AW52" s="89">
        <v>1</v>
      </c>
      <c r="AX52" s="88"/>
      <c r="AY52" s="69"/>
      <c r="AZ52" s="69">
        <v>6</v>
      </c>
      <c r="BA52" s="69">
        <v>28</v>
      </c>
      <c r="BB52" s="89">
        <v>37</v>
      </c>
      <c r="BC52" s="35">
        <f>(SUM(AT52:AW52)*2.5+(AX52*0+AY52*2.5+AZ52*5+BA52*7.5+BB52*10)/$F52)/2</f>
        <v>9.295774647887324</v>
      </c>
      <c r="BD52" s="36">
        <f>(S52+AI52+AS52+BC52)/4</f>
        <v>9.4246654929577467</v>
      </c>
      <c r="BE52" s="88">
        <v>1</v>
      </c>
      <c r="BF52" s="69">
        <v>1</v>
      </c>
      <c r="BG52" s="69">
        <v>1</v>
      </c>
      <c r="BH52" s="69">
        <v>1</v>
      </c>
      <c r="BI52" s="69">
        <v>1</v>
      </c>
      <c r="BJ52" s="89">
        <v>1</v>
      </c>
      <c r="BK52" s="70"/>
      <c r="BL52" s="69"/>
      <c r="BM52" s="69">
        <v>12</v>
      </c>
      <c r="BN52" s="69">
        <v>26</v>
      </c>
      <c r="BO52" s="90">
        <v>33</v>
      </c>
      <c r="BP52" s="35">
        <f>(SUM(BE52:BJ52)*1.67+(BK52*0+BL52*2.5+BM52*5+BN52*7.5+BO52*10)/$F52)/2</f>
        <v>9.1297183098591539</v>
      </c>
      <c r="BQ52" s="88">
        <v>1</v>
      </c>
      <c r="BR52" s="69"/>
      <c r="BS52" s="89"/>
      <c r="BT52" s="70"/>
      <c r="BU52" s="69">
        <v>12</v>
      </c>
      <c r="BV52" s="69">
        <v>15</v>
      </c>
      <c r="BW52" s="69">
        <v>44</v>
      </c>
      <c r="BX52" s="90">
        <v>20</v>
      </c>
      <c r="BY52" s="90">
        <v>51</v>
      </c>
      <c r="BZ52" s="35">
        <f>(SUM(BQ52:BS52)*3.33+(BT52*0+BU52*0+BV52*2.5+BW52*5+BX52*7.5+BY52*10)/$F52)/2</f>
        <v>8.126267605633803</v>
      </c>
      <c r="CA52" s="88">
        <v>1</v>
      </c>
      <c r="CB52" s="69"/>
      <c r="CC52" s="69">
        <v>1</v>
      </c>
      <c r="CD52" s="89">
        <v>1</v>
      </c>
      <c r="CE52" s="91"/>
      <c r="CF52" s="69"/>
      <c r="CG52" s="69"/>
      <c r="CH52" s="70">
        <v>20</v>
      </c>
      <c r="CI52" s="69">
        <v>51</v>
      </c>
      <c r="CJ52" s="35">
        <f>(SUM(CA52:CD52)*2.5+(CE52*0+CF52*2.5+CG52*5+CH52*7.5+CI52*10)/$F52)/2</f>
        <v>8.397887323943662</v>
      </c>
      <c r="CK52" s="88"/>
      <c r="CL52" s="69"/>
      <c r="CM52" s="69"/>
      <c r="CN52" s="90">
        <v>1</v>
      </c>
      <c r="CO52" s="90"/>
      <c r="CP52" s="90"/>
      <c r="CQ52" s="89"/>
      <c r="CR52" s="70"/>
      <c r="CS52" s="69"/>
      <c r="CT52" s="69">
        <v>1</v>
      </c>
      <c r="CU52" s="69">
        <v>8</v>
      </c>
      <c r="CV52" s="69">
        <v>62</v>
      </c>
      <c r="CW52" s="35">
        <f>(SUM(CK52:CQ52)*1.43+(CR52*0+CS52*2.5+CT52*5+CU52*7.5+CV52*10)/$F52)/2</f>
        <v>5.5389436619718309</v>
      </c>
      <c r="CX52" s="88">
        <v>1</v>
      </c>
      <c r="CY52" s="69">
        <v>1</v>
      </c>
      <c r="CZ52" s="89">
        <v>1</v>
      </c>
      <c r="DA52" s="70"/>
      <c r="DB52" s="69"/>
      <c r="DC52" s="69"/>
      <c r="DD52" s="69">
        <v>2</v>
      </c>
      <c r="DE52" s="69">
        <v>3</v>
      </c>
      <c r="DF52" s="69">
        <v>66</v>
      </c>
      <c r="DG52" s="35">
        <f>(SUM(CX52:CZ52)*3.33+(DA52*0+DB52*0+DC52*2.5+DD52*5+DE52*7.5+DF52*10)/$F52)/2</f>
        <v>9.8717605633802812</v>
      </c>
      <c r="DH52" s="88">
        <v>1</v>
      </c>
      <c r="DI52" s="69"/>
      <c r="DJ52" s="69"/>
      <c r="DK52" s="89">
        <v>1</v>
      </c>
      <c r="DL52" s="70"/>
      <c r="DM52" s="69"/>
      <c r="DN52" s="69">
        <v>10</v>
      </c>
      <c r="DO52" s="69">
        <v>13</v>
      </c>
      <c r="DP52" s="69">
        <v>48</v>
      </c>
      <c r="DQ52" s="35">
        <f>(SUM(DH52:DK52)*3.33+(DL52*0+DM52*2.5+DN52*5+DO52*7.5+DP52*10)/$F52)/2</f>
        <v>7.7490140845070421</v>
      </c>
      <c r="DR52" s="88"/>
      <c r="DS52" s="69"/>
      <c r="DT52" s="69"/>
      <c r="DU52" s="69"/>
      <c r="DV52" s="69">
        <v>1</v>
      </c>
      <c r="DW52" s="69">
        <v>1</v>
      </c>
      <c r="DX52" s="69">
        <v>1</v>
      </c>
      <c r="DY52" s="89">
        <v>1</v>
      </c>
      <c r="DZ52" s="70"/>
      <c r="EA52" s="69"/>
      <c r="EB52" s="69">
        <v>19</v>
      </c>
      <c r="EC52" s="69">
        <v>20</v>
      </c>
      <c r="ED52" s="69">
        <v>32</v>
      </c>
      <c r="EE52" s="35">
        <f>(SUM(DR52:DY52)*1.25+(DZ52*0+EA52*2.5+EB52*5+EC52*7.5+ED52*10)/$F52)/2</f>
        <v>6.47887323943662</v>
      </c>
      <c r="EF52" s="36">
        <f>(CW52+DG52+DQ52+EE52+CJ52+BZ52+BP52)/7</f>
        <v>7.8989235412474859</v>
      </c>
      <c r="EG52" s="88"/>
      <c r="EH52" s="69">
        <v>2</v>
      </c>
      <c r="EI52" s="69">
        <v>2</v>
      </c>
      <c r="EJ52" s="89">
        <v>67</v>
      </c>
      <c r="EK52" s="48">
        <f>(EG52*0+EH52*5+EI52*7.5+EJ52*10)/$F52</f>
        <v>9.7887323943661979</v>
      </c>
      <c r="EL52" s="62">
        <f>SUM(EG52:EJ52)/$F52</f>
        <v>1</v>
      </c>
      <c r="EM52" s="70"/>
      <c r="EN52" s="69"/>
      <c r="EO52" s="69">
        <v>8</v>
      </c>
      <c r="EP52" s="69">
        <v>63</v>
      </c>
      <c r="EQ52" s="37">
        <f>(EM52*0+EN52*5+EO52*7.5+EP52*10)/$F52</f>
        <v>9.71830985915493</v>
      </c>
      <c r="ER52" s="50">
        <f>SUM(EM52:EP52)/$F52</f>
        <v>1</v>
      </c>
      <c r="ES52" s="51">
        <f>(EK52+EQ52)/2</f>
        <v>9.7535211267605639</v>
      </c>
      <c r="ET52" s="52">
        <f>(SUM(EH52:EJ52)+SUM(EN52:EP52))/($F52*2)</f>
        <v>1</v>
      </c>
      <c r="EU52" s="70"/>
      <c r="EV52" s="69">
        <v>18</v>
      </c>
      <c r="EW52" s="69">
        <v>20</v>
      </c>
      <c r="EX52" s="90">
        <v>33</v>
      </c>
      <c r="EY52" s="53">
        <f>(EU52*0+EV52*5+EW52*7.5+EX52*10)/$F52</f>
        <v>8.0281690140845079</v>
      </c>
      <c r="EZ52" s="54">
        <f>SUM(EV52:EX52)/$F52</f>
        <v>1</v>
      </c>
      <c r="FA52" s="70"/>
      <c r="FB52" s="69"/>
      <c r="FC52" s="69">
        <v>14</v>
      </c>
      <c r="FD52" s="69">
        <v>57</v>
      </c>
      <c r="FE52" s="55">
        <f>(FA52*0+FB52*5+FC52*7.5+FD52*10)/$F52</f>
        <v>9.5070422535211261</v>
      </c>
      <c r="FF52" s="56">
        <f>SUM(FB52:FD52)/$F52</f>
        <v>1</v>
      </c>
      <c r="FG52" s="70"/>
      <c r="FH52" s="69"/>
      <c r="FI52" s="69">
        <v>11</v>
      </c>
      <c r="FJ52" s="69">
        <v>60</v>
      </c>
      <c r="FK52" s="37">
        <f>(FG52*0+FH52*5+FI52*7.5+FJ52*10)/$F52</f>
        <v>9.612676056338028</v>
      </c>
      <c r="FL52" s="57">
        <f>SUM(FH52:FJ52)/$F52</f>
        <v>1</v>
      </c>
      <c r="FM52" s="58">
        <f>(EY52+FE52+FK52)/3</f>
        <v>9.0492957746478861</v>
      </c>
      <c r="FN52" s="59">
        <v>1</v>
      </c>
      <c r="FO52" s="92"/>
      <c r="FP52" s="92"/>
      <c r="FQ52" s="92"/>
      <c r="FR52" s="92"/>
      <c r="FS52" s="92"/>
      <c r="FT52" s="92"/>
      <c r="FU52" s="92"/>
      <c r="FV52" s="92"/>
      <c r="FW52" s="92"/>
      <c r="FX52" s="92"/>
    </row>
    <row r="53" spans="1:180" ht="59.25" customHeight="1">
      <c r="A53" s="86">
        <v>42</v>
      </c>
      <c r="B53" s="85">
        <v>45</v>
      </c>
      <c r="C53" s="149" t="s">
        <v>188</v>
      </c>
      <c r="D53" s="149"/>
      <c r="E53" s="86">
        <v>1200</v>
      </c>
      <c r="F53" s="87">
        <v>120</v>
      </c>
      <c r="G53" s="88">
        <v>1</v>
      </c>
      <c r="H53" s="69">
        <v>1</v>
      </c>
      <c r="I53" s="69">
        <v>1</v>
      </c>
      <c r="J53" s="69">
        <v>1</v>
      </c>
      <c r="K53" s="69">
        <v>1</v>
      </c>
      <c r="L53" s="69">
        <v>1</v>
      </c>
      <c r="M53" s="89">
        <v>1</v>
      </c>
      <c r="N53" s="88"/>
      <c r="O53" s="69"/>
      <c r="P53" s="69"/>
      <c r="Q53" s="69">
        <v>19</v>
      </c>
      <c r="R53" s="89">
        <v>101</v>
      </c>
      <c r="S53" s="35">
        <f>(SUM(G53:M53)*1.43+(N53*0+O53*2.5+P53*5+Q53*7.5+R53*10)/$F53)/2</f>
        <v>9.8070833333333329</v>
      </c>
      <c r="T53" s="88">
        <v>1</v>
      </c>
      <c r="U53" s="69">
        <v>1</v>
      </c>
      <c r="V53" s="69">
        <v>1</v>
      </c>
      <c r="W53" s="69">
        <v>1</v>
      </c>
      <c r="X53" s="69">
        <v>1</v>
      </c>
      <c r="Y53" s="69">
        <v>1</v>
      </c>
      <c r="Z53" s="69">
        <v>1</v>
      </c>
      <c r="AA53" s="69">
        <v>1</v>
      </c>
      <c r="AB53" s="69">
        <v>1</v>
      </c>
      <c r="AC53" s="89">
        <v>1</v>
      </c>
      <c r="AD53" s="88"/>
      <c r="AE53" s="69"/>
      <c r="AF53" s="69"/>
      <c r="AG53" s="69">
        <v>5</v>
      </c>
      <c r="AH53" s="90">
        <v>115</v>
      </c>
      <c r="AI53" s="35">
        <f>(SUM(T53:AC53)*1+(AD53*0+AE53*2.5+AF53*5+AG53*7.5+AH53*10)/$F53)/2</f>
        <v>9.9479166666666679</v>
      </c>
      <c r="AJ53" s="88">
        <v>1</v>
      </c>
      <c r="AK53" s="69">
        <v>1</v>
      </c>
      <c r="AL53" s="69">
        <v>1</v>
      </c>
      <c r="AM53" s="89"/>
      <c r="AN53" s="88"/>
      <c r="AO53" s="69"/>
      <c r="AP53" s="69">
        <v>1</v>
      </c>
      <c r="AQ53" s="69">
        <v>12</v>
      </c>
      <c r="AR53" s="89">
        <v>107</v>
      </c>
      <c r="AS53" s="35">
        <f>(SUM(AJ53:AM53)*2.5+(AN53*0+AO53*2.5+AP53*5+AQ53*7.5+AR53*10)/$F53)/2</f>
        <v>8.6041666666666679</v>
      </c>
      <c r="AT53" s="88">
        <v>1</v>
      </c>
      <c r="AU53" s="69"/>
      <c r="AV53" s="69">
        <v>1</v>
      </c>
      <c r="AW53" s="89"/>
      <c r="AX53" s="88"/>
      <c r="AY53" s="69"/>
      <c r="AZ53" s="69"/>
      <c r="BA53" s="69">
        <v>11</v>
      </c>
      <c r="BB53" s="89">
        <v>109</v>
      </c>
      <c r="BC53" s="35">
        <f>(SUM(AT53:AW53)*2.5+(AX53*0+AY53*2.5+AZ53*5+BA53*7.5+BB53*10)/$F53)/2</f>
        <v>7.385416666666667</v>
      </c>
      <c r="BD53" s="36">
        <f>(S53+AI53+AS53+BC53)/4</f>
        <v>8.9361458333333346</v>
      </c>
      <c r="BE53" s="88">
        <v>1</v>
      </c>
      <c r="BF53" s="69">
        <v>1</v>
      </c>
      <c r="BG53" s="69">
        <v>1</v>
      </c>
      <c r="BH53" s="69">
        <v>1</v>
      </c>
      <c r="BI53" s="69">
        <v>1</v>
      </c>
      <c r="BJ53" s="89">
        <v>1</v>
      </c>
      <c r="BK53" s="70"/>
      <c r="BL53" s="69"/>
      <c r="BM53" s="69">
        <v>1</v>
      </c>
      <c r="BN53" s="69">
        <v>5</v>
      </c>
      <c r="BO53" s="90">
        <v>114</v>
      </c>
      <c r="BP53" s="35">
        <f>(SUM(BE53:BJ53)*1.67+(BK53*0+BL53*2.5+BM53*5+BN53*7.5+BO53*10)/$F53)/2</f>
        <v>9.9370833333333337</v>
      </c>
      <c r="BQ53" s="88">
        <v>1</v>
      </c>
      <c r="BR53" s="69">
        <v>1</v>
      </c>
      <c r="BS53" s="89"/>
      <c r="BT53" s="70"/>
      <c r="BU53" s="69"/>
      <c r="BV53" s="69">
        <v>8</v>
      </c>
      <c r="BW53" s="69">
        <v>112</v>
      </c>
      <c r="BX53" s="90">
        <v>0</v>
      </c>
      <c r="BY53" s="90">
        <v>0</v>
      </c>
      <c r="BZ53" s="35">
        <f>(SUM(BQ53:BS53)*3.33+(BT53*0+BU53*0+BV53*2.5+BW53*5+BX53*7.5+BY53*10)/$F53)/2</f>
        <v>5.7466666666666661</v>
      </c>
      <c r="CA53" s="88">
        <v>1</v>
      </c>
      <c r="CB53" s="69"/>
      <c r="CC53" s="69">
        <v>1</v>
      </c>
      <c r="CD53" s="89"/>
      <c r="CE53" s="91"/>
      <c r="CF53" s="69"/>
      <c r="CG53" s="69"/>
      <c r="CH53" s="70">
        <v>14</v>
      </c>
      <c r="CI53" s="69">
        <v>106</v>
      </c>
      <c r="CJ53" s="35">
        <f>(SUM(CA53:CD53)*2.5+(CE53*0+CF53*2.5+CG53*5+CH53*7.5+CI53*10)/$F53)/2</f>
        <v>7.354166666666667</v>
      </c>
      <c r="CK53" s="88"/>
      <c r="CL53" s="69"/>
      <c r="CM53" s="69"/>
      <c r="CN53" s="90">
        <v>1</v>
      </c>
      <c r="CO53" s="90"/>
      <c r="CP53" s="90"/>
      <c r="CQ53" s="89"/>
      <c r="CR53" s="70"/>
      <c r="CS53" s="69"/>
      <c r="CT53" s="69"/>
      <c r="CU53" s="69">
        <v>8</v>
      </c>
      <c r="CV53" s="69">
        <v>112</v>
      </c>
      <c r="CW53" s="35">
        <f>(SUM(CK53:CQ53)*1.43+(CR53*0+CS53*2.5+CT53*5+CU53*7.5+CV53*10)/$F53)/2</f>
        <v>5.6316666666666668</v>
      </c>
      <c r="CX53" s="88">
        <v>1</v>
      </c>
      <c r="CY53" s="69">
        <v>1</v>
      </c>
      <c r="CZ53" s="89">
        <v>1</v>
      </c>
      <c r="DA53" s="70"/>
      <c r="DB53" s="69"/>
      <c r="DC53" s="69"/>
      <c r="DD53" s="69"/>
      <c r="DE53" s="69">
        <v>7</v>
      </c>
      <c r="DF53" s="69">
        <v>113</v>
      </c>
      <c r="DG53" s="35">
        <f>(SUM(CX53:CZ53)*3.33+(DA53*0+DB53*0+DC53*2.5+DD53*5+DE53*7.5+DF53*10)/$F53)/2</f>
        <v>9.9220833333333331</v>
      </c>
      <c r="DH53" s="88"/>
      <c r="DI53" s="69"/>
      <c r="DJ53" s="69"/>
      <c r="DK53" s="89"/>
      <c r="DL53" s="70"/>
      <c r="DM53" s="69"/>
      <c r="DN53" s="69">
        <v>4</v>
      </c>
      <c r="DO53" s="69">
        <v>18</v>
      </c>
      <c r="DP53" s="69">
        <v>98</v>
      </c>
      <c r="DQ53" s="35">
        <f>(SUM(DH53:DK53)*3.33+(DL53*0+DM53*2.5+DN53*5+DO53*7.5+DP53*10)/$F53)/2</f>
        <v>4.729166666666667</v>
      </c>
      <c r="DR53" s="88">
        <v>1</v>
      </c>
      <c r="DS53" s="69"/>
      <c r="DT53" s="69"/>
      <c r="DU53" s="69"/>
      <c r="DV53" s="69"/>
      <c r="DW53" s="69"/>
      <c r="DX53" s="69">
        <v>1</v>
      </c>
      <c r="DY53" s="89"/>
      <c r="DZ53" s="70"/>
      <c r="EA53" s="69"/>
      <c r="EB53" s="69"/>
      <c r="EC53" s="69">
        <v>28</v>
      </c>
      <c r="ED53" s="69">
        <v>92</v>
      </c>
      <c r="EE53" s="35">
        <f>(SUM(DR53:DY53)*1.25+(DZ53*0+EA53*2.5+EB53*5+EC53*7.5+ED53*10)/$F53)/2</f>
        <v>5.958333333333333</v>
      </c>
      <c r="EF53" s="36">
        <f>(CW53+DG53+DQ53+EE53+CJ53+BZ53+BP53)/7</f>
        <v>7.0398809523809529</v>
      </c>
      <c r="EG53" s="88"/>
      <c r="EH53" s="69">
        <v>3</v>
      </c>
      <c r="EI53" s="69">
        <v>12</v>
      </c>
      <c r="EJ53" s="89">
        <v>105</v>
      </c>
      <c r="EK53" s="48">
        <f>(EG53*0+EH53*5+EI53*7.5+EJ53*10)/$F53</f>
        <v>9.625</v>
      </c>
      <c r="EL53" s="62">
        <f>SUM(EG53:EJ53)/$F53</f>
        <v>1</v>
      </c>
      <c r="EM53" s="70"/>
      <c r="EN53" s="69"/>
      <c r="EO53" s="69">
        <v>2</v>
      </c>
      <c r="EP53" s="69">
        <v>118</v>
      </c>
      <c r="EQ53" s="37">
        <f>(EM53*0+EN53*5+EO53*7.5+EP53*10)/$F53</f>
        <v>9.9583333333333339</v>
      </c>
      <c r="ER53" s="50">
        <f>SUM(EM53:EP53)/$F53</f>
        <v>1</v>
      </c>
      <c r="ES53" s="51">
        <f>(EK53+EQ53)/2</f>
        <v>9.7916666666666679</v>
      </c>
      <c r="ET53" s="52">
        <f>(SUM(EH53:EJ53)+SUM(EN53:EP53))/($F53*2)</f>
        <v>1</v>
      </c>
      <c r="EU53" s="70"/>
      <c r="EV53" s="69">
        <v>1</v>
      </c>
      <c r="EW53" s="69">
        <v>11</v>
      </c>
      <c r="EX53" s="90">
        <v>108</v>
      </c>
      <c r="EY53" s="53">
        <f>(EU53*0+EV53*5+EW53*7.5+EX53*10)/$F53</f>
        <v>9.7291666666666661</v>
      </c>
      <c r="EZ53" s="54">
        <f>SUM(EV53:EX53)/$F53</f>
        <v>1</v>
      </c>
      <c r="FA53" s="70"/>
      <c r="FB53" s="69"/>
      <c r="FC53" s="69">
        <v>5</v>
      </c>
      <c r="FD53" s="69">
        <v>115</v>
      </c>
      <c r="FE53" s="55">
        <f>(FA53*0+FB53*5+FC53*7.5+FD53*10)/$F53</f>
        <v>9.8958333333333339</v>
      </c>
      <c r="FF53" s="56">
        <f>SUM(FB53:FD53)/$F53</f>
        <v>1</v>
      </c>
      <c r="FG53" s="70"/>
      <c r="FH53" s="69"/>
      <c r="FI53" s="69">
        <v>24</v>
      </c>
      <c r="FJ53" s="69">
        <v>96</v>
      </c>
      <c r="FK53" s="37">
        <f>(FG53*0+FH53*5+FI53*7.5+FJ53*10)/$F53</f>
        <v>9.5</v>
      </c>
      <c r="FL53" s="57">
        <f>SUM(FH53:FJ53)/$F53</f>
        <v>1</v>
      </c>
      <c r="FM53" s="58">
        <f>(EY53+FE53+FK53)/3</f>
        <v>9.7083333333333339</v>
      </c>
      <c r="FN53" s="59">
        <v>1</v>
      </c>
      <c r="FO53" s="92"/>
      <c r="FP53" s="92"/>
      <c r="FQ53" s="92"/>
      <c r="FR53" s="92"/>
      <c r="FS53" s="92"/>
      <c r="FT53" s="92"/>
      <c r="FU53" s="92"/>
      <c r="FV53" s="92"/>
      <c r="FW53" s="92"/>
      <c r="FX53" s="92"/>
    </row>
    <row r="54" spans="1:180" ht="55.5" customHeight="1">
      <c r="A54" s="86">
        <v>43</v>
      </c>
      <c r="B54" s="85">
        <v>46</v>
      </c>
      <c r="C54" s="149" t="s">
        <v>189</v>
      </c>
      <c r="D54" s="149"/>
      <c r="E54" s="86">
        <v>324</v>
      </c>
      <c r="F54" s="87">
        <v>70</v>
      </c>
      <c r="G54" s="88">
        <v>1</v>
      </c>
      <c r="H54" s="69">
        <v>1</v>
      </c>
      <c r="I54" s="69">
        <v>1</v>
      </c>
      <c r="J54" s="69">
        <v>1</v>
      </c>
      <c r="K54" s="69">
        <v>1</v>
      </c>
      <c r="L54" s="69">
        <v>1</v>
      </c>
      <c r="M54" s="89">
        <v>1</v>
      </c>
      <c r="N54" s="88"/>
      <c r="O54" s="69"/>
      <c r="P54" s="69"/>
      <c r="Q54" s="69">
        <v>7</v>
      </c>
      <c r="R54" s="89">
        <v>63</v>
      </c>
      <c r="S54" s="35">
        <f>(SUM(G54:M54)*1.43+(N54*0+O54*2.5+P54*5+Q54*7.5+R54*10)/$F54)/2</f>
        <v>9.879999999999999</v>
      </c>
      <c r="T54" s="88">
        <v>1</v>
      </c>
      <c r="U54" s="69">
        <v>1</v>
      </c>
      <c r="V54" s="69">
        <v>1</v>
      </c>
      <c r="W54" s="69">
        <v>1</v>
      </c>
      <c r="X54" s="69">
        <v>1</v>
      </c>
      <c r="Y54" s="69">
        <v>1</v>
      </c>
      <c r="Z54" s="69">
        <v>1</v>
      </c>
      <c r="AA54" s="69">
        <v>1</v>
      </c>
      <c r="AB54" s="69">
        <v>1</v>
      </c>
      <c r="AC54" s="89">
        <v>1</v>
      </c>
      <c r="AD54" s="88"/>
      <c r="AE54" s="69"/>
      <c r="AF54" s="69"/>
      <c r="AG54" s="69"/>
      <c r="AH54" s="90">
        <v>70</v>
      </c>
      <c r="AI54" s="35">
        <f>(SUM(T54:AC54)*1+(AD54*0+AE54*2.5+AF54*5+AG54*7.5+AH54*10)/$F54)/2</f>
        <v>10</v>
      </c>
      <c r="AJ54" s="88">
        <v>1</v>
      </c>
      <c r="AK54" s="69">
        <v>1</v>
      </c>
      <c r="AL54" s="69">
        <v>1</v>
      </c>
      <c r="AM54" s="89">
        <v>1</v>
      </c>
      <c r="AN54" s="88"/>
      <c r="AO54" s="69"/>
      <c r="AP54" s="69"/>
      <c r="AQ54" s="69"/>
      <c r="AR54" s="89">
        <v>20</v>
      </c>
      <c r="AS54" s="35">
        <f>(SUM(AJ54:AM54)*2.5+(AN54*0+AO54*2.5+AP54*5+AQ54*7.5+AR54*10)/$F54)/2</f>
        <v>6.4285714285714288</v>
      </c>
      <c r="AT54" s="88">
        <v>1</v>
      </c>
      <c r="AU54" s="69">
        <v>1</v>
      </c>
      <c r="AV54" s="69">
        <v>1</v>
      </c>
      <c r="AW54" s="89">
        <v>1</v>
      </c>
      <c r="AX54" s="88"/>
      <c r="AY54" s="69"/>
      <c r="AZ54" s="69"/>
      <c r="BA54" s="69"/>
      <c r="BB54" s="89">
        <v>20</v>
      </c>
      <c r="BC54" s="35">
        <f>(SUM(AT54:AW54)*2.5+(AX54*0+AY54*2.5+AZ54*5+BA54*7.5+BB54*10)/$F54)/2</f>
        <v>6.4285714285714288</v>
      </c>
      <c r="BD54" s="36">
        <f>(S54+AI54+AS54+BC54)/4</f>
        <v>8.1842857142857142</v>
      </c>
      <c r="BE54" s="88">
        <v>1</v>
      </c>
      <c r="BF54" s="69">
        <v>1</v>
      </c>
      <c r="BG54" s="69">
        <v>1</v>
      </c>
      <c r="BH54" s="69">
        <v>1</v>
      </c>
      <c r="BI54" s="69">
        <v>1</v>
      </c>
      <c r="BJ54" s="69">
        <v>1</v>
      </c>
      <c r="BK54" s="69"/>
      <c r="BL54" s="89"/>
      <c r="BM54" s="69">
        <v>2</v>
      </c>
      <c r="BN54" s="69">
        <v>5</v>
      </c>
      <c r="BO54" s="69">
        <v>13</v>
      </c>
      <c r="BP54" s="35">
        <f>(SUM(BE54:BJ54)*1.67+(BK54*0+BL54*2.5+BM54*5+BN54*7.5+BO54*10)/$F54)/2</f>
        <v>6.2778571428571421</v>
      </c>
      <c r="BQ54" s="90"/>
      <c r="BR54" s="86"/>
      <c r="BS54" s="88"/>
      <c r="BT54" s="69"/>
      <c r="BU54" s="69"/>
      <c r="BV54" s="69"/>
      <c r="BW54" s="69"/>
      <c r="BX54" s="69"/>
      <c r="BY54" s="89"/>
      <c r="BZ54" s="35">
        <f>(SUM(BQ54:BS54)*3.33+(BT54*0+BU54*0+BV54*2.5+BW54*5+BX54*7.5+BY54*10)/$F54)/2</f>
        <v>0</v>
      </c>
      <c r="CA54" s="69">
        <v>1</v>
      </c>
      <c r="CB54" s="69"/>
      <c r="CC54" s="69">
        <v>1</v>
      </c>
      <c r="CD54" s="90"/>
      <c r="CE54" s="90"/>
      <c r="CF54" s="69"/>
      <c r="CG54" s="69"/>
      <c r="CH54" s="70">
        <v>5</v>
      </c>
      <c r="CI54" s="69">
        <v>15</v>
      </c>
      <c r="CJ54" s="35">
        <f>(SUM(CA54:CD54)*2.5+(CE54*0+CF54*2.5+CG54*5+CH54*7.5+CI54*10)/$F54)/2</f>
        <v>3.8392857142857144</v>
      </c>
      <c r="CK54" s="89"/>
      <c r="CL54" s="70"/>
      <c r="CM54" s="69"/>
      <c r="CN54" s="69">
        <v>1</v>
      </c>
      <c r="CO54" s="69"/>
      <c r="CP54" s="86"/>
      <c r="CQ54" s="88"/>
      <c r="CR54" s="69"/>
      <c r="CS54" s="89"/>
      <c r="CT54" s="70"/>
      <c r="CU54" s="69"/>
      <c r="CV54" s="69">
        <v>20</v>
      </c>
      <c r="CW54" s="35">
        <f>(SUM(CK54:CQ54)*1.43+(CR54*0+CS54*2.5+CT54*5+CU54*7.5+CV54*10)/$F54)/2</f>
        <v>2.1435714285714287</v>
      </c>
      <c r="CX54" s="69">
        <v>1</v>
      </c>
      <c r="CY54" s="87">
        <v>1</v>
      </c>
      <c r="CZ54" s="88">
        <v>1</v>
      </c>
      <c r="DA54" s="69"/>
      <c r="DB54" s="69"/>
      <c r="DC54" s="89"/>
      <c r="DD54" s="70"/>
      <c r="DE54" s="69"/>
      <c r="DF54" s="69">
        <v>20</v>
      </c>
      <c r="DG54" s="35">
        <f>(SUM(CX54:CZ54)*3.33+(DA54*0+DB54*0+DC54*2.5+DD54*5+DE54*7.5+DF54*10)/$F54)/2</f>
        <v>6.4235714285714289</v>
      </c>
      <c r="DH54" s="87"/>
      <c r="DI54" s="88">
        <v>1</v>
      </c>
      <c r="DJ54" s="89">
        <v>1</v>
      </c>
      <c r="DK54" s="70"/>
      <c r="DL54" s="69"/>
      <c r="DM54" s="69"/>
      <c r="DN54" s="92"/>
      <c r="DO54" s="69">
        <v>5</v>
      </c>
      <c r="DP54" s="69">
        <v>15</v>
      </c>
      <c r="DQ54" s="35">
        <f>(SUM(DH54:DK54)*3.33+(DL54*0+DM54*2.5+DN54*5+DO54*7.5+DP54*10)/$F54)/2</f>
        <v>4.6692857142857145</v>
      </c>
      <c r="DR54" s="69">
        <v>1</v>
      </c>
      <c r="DS54" s="69"/>
      <c r="DT54" s="69"/>
      <c r="DU54" s="69"/>
      <c r="DV54" s="69">
        <v>1</v>
      </c>
      <c r="DW54" s="89">
        <v>1</v>
      </c>
      <c r="DX54" s="70"/>
      <c r="DY54" s="69"/>
      <c r="DZ54" s="69"/>
      <c r="EA54" s="69"/>
      <c r="EB54" s="69"/>
      <c r="EC54" s="87"/>
      <c r="ED54" s="88">
        <v>70</v>
      </c>
      <c r="EE54" s="35">
        <f>(SUM(DR54:DY54)*1.25+(DZ54*0+EA54*2.5+EB54*5+EC54*7.5+ED54*10)/$F54)/2</f>
        <v>6.875</v>
      </c>
      <c r="EF54" s="36">
        <f>(CW54+DG54+DQ54+EE54+CJ54+BZ54+BP54)/7</f>
        <v>4.3183673469387758</v>
      </c>
      <c r="EG54" s="69"/>
      <c r="EH54" s="89"/>
      <c r="EI54" s="86">
        <v>8</v>
      </c>
      <c r="EJ54" s="70">
        <v>62</v>
      </c>
      <c r="EK54" s="48">
        <f>(EG54*0+EH54*5+EI54*7.5+EJ54*10)/$F54</f>
        <v>9.7142857142857135</v>
      </c>
      <c r="EL54" s="62">
        <f>SUM(EG54:EJ54)/$F54</f>
        <v>1</v>
      </c>
      <c r="EM54" s="92"/>
      <c r="EN54" s="69"/>
      <c r="EO54" s="69">
        <v>8</v>
      </c>
      <c r="EP54" s="69">
        <v>62</v>
      </c>
      <c r="EQ54" s="37">
        <f>(EM54*0+EN54*5+EO54*7.5+EP54*10)/$F54</f>
        <v>9.7142857142857135</v>
      </c>
      <c r="ER54" s="50">
        <f>SUM(EM54:EP54)/$F54</f>
        <v>1</v>
      </c>
      <c r="ES54" s="51">
        <f>(EK54+EQ54)/2</f>
        <v>9.7142857142857135</v>
      </c>
      <c r="ET54" s="84">
        <f>(SUM(EH54:EJ54)+SUM(EN54:EP54))/($F54*2)</f>
        <v>1</v>
      </c>
      <c r="EU54" s="69"/>
      <c r="EV54" s="69"/>
      <c r="EW54" s="69">
        <v>11</v>
      </c>
      <c r="EX54" s="90">
        <v>59</v>
      </c>
      <c r="EY54" s="53">
        <f>(EU54*0+EV54*5+EW54*7.5+EX54*10)/$F54</f>
        <v>9.6071428571428577</v>
      </c>
      <c r="EZ54" s="54">
        <f>SUM(EV54:EX54)/$F54</f>
        <v>1</v>
      </c>
      <c r="FA54" s="92"/>
      <c r="FB54" s="92"/>
      <c r="FC54" s="69">
        <v>9</v>
      </c>
      <c r="FD54" s="69">
        <v>61</v>
      </c>
      <c r="FE54" s="55">
        <f>(FA54*0+FB54*5+FC54*7.5+FD54*10)/$F54</f>
        <v>9.6785714285714288</v>
      </c>
      <c r="FF54" s="56">
        <f>SUM(FB54:FD54)/$F54</f>
        <v>1</v>
      </c>
      <c r="FG54" s="92"/>
      <c r="FH54" s="92"/>
      <c r="FI54" s="69">
        <v>12</v>
      </c>
      <c r="FJ54" s="69">
        <v>58</v>
      </c>
      <c r="FK54" s="37">
        <f>(FG54*0+FH54*5+FI54*7.5+FJ54*10)/$F54</f>
        <v>9.5714285714285712</v>
      </c>
      <c r="FL54" s="57">
        <f>SUM(FH54:FJ54)/$F54</f>
        <v>1</v>
      </c>
      <c r="FM54" s="58">
        <f>(EY54+FE54+FK54)/3</f>
        <v>9.6190476190476186</v>
      </c>
      <c r="FN54" s="59">
        <v>1</v>
      </c>
      <c r="FO54" s="92"/>
      <c r="FP54" s="92"/>
      <c r="FQ54" s="92"/>
      <c r="FR54" s="92"/>
      <c r="FS54" s="92"/>
      <c r="FT54" s="92"/>
      <c r="FU54" s="92"/>
      <c r="FV54" s="92"/>
      <c r="FW54" s="92"/>
      <c r="FX54" s="92"/>
    </row>
    <row r="55" spans="1:180" ht="55.5" customHeight="1">
      <c r="A55" s="86">
        <v>44</v>
      </c>
      <c r="B55" s="85">
        <v>47</v>
      </c>
      <c r="C55" s="149" t="s">
        <v>190</v>
      </c>
      <c r="D55" s="149"/>
      <c r="E55" s="86">
        <v>77</v>
      </c>
      <c r="F55" s="87">
        <v>20</v>
      </c>
      <c r="G55" s="88">
        <v>1</v>
      </c>
      <c r="H55" s="69">
        <v>1</v>
      </c>
      <c r="I55" s="69">
        <v>1</v>
      </c>
      <c r="J55" s="69">
        <v>1</v>
      </c>
      <c r="K55" s="69">
        <v>1</v>
      </c>
      <c r="L55" s="69">
        <v>1</v>
      </c>
      <c r="M55" s="89">
        <v>1</v>
      </c>
      <c r="N55" s="88"/>
      <c r="O55" s="69"/>
      <c r="P55" s="69"/>
      <c r="Q55" s="69">
        <v>5</v>
      </c>
      <c r="R55" s="89">
        <v>15</v>
      </c>
      <c r="S55" s="35">
        <f>(SUM(G55:M55)*1.43+(N55*0+O55*2.5+P55*5+Q55*7.5+R55*10)/$F55)/2</f>
        <v>9.692499999999999</v>
      </c>
      <c r="T55" s="88">
        <v>1</v>
      </c>
      <c r="U55" s="69">
        <v>1</v>
      </c>
      <c r="V55" s="69"/>
      <c r="W55" s="69"/>
      <c r="X55" s="69">
        <v>1</v>
      </c>
      <c r="Y55" s="69">
        <v>1</v>
      </c>
      <c r="Z55" s="69">
        <v>1</v>
      </c>
      <c r="AA55" s="69">
        <v>1</v>
      </c>
      <c r="AB55" s="69">
        <v>1</v>
      </c>
      <c r="AC55" s="89">
        <v>1</v>
      </c>
      <c r="AD55" s="88"/>
      <c r="AE55" s="69"/>
      <c r="AF55" s="69"/>
      <c r="AG55" s="69">
        <v>10</v>
      </c>
      <c r="AH55" s="90">
        <v>10</v>
      </c>
      <c r="AI55" s="35">
        <f>(SUM(T55:AC55)*1+(AD55*0+AE55*2.5+AF55*5+AG55*7.5+AH55*10)/$F55)/2</f>
        <v>8.375</v>
      </c>
      <c r="AJ55" s="88">
        <v>1</v>
      </c>
      <c r="AK55" s="69">
        <v>1</v>
      </c>
      <c r="AL55" s="69"/>
      <c r="AM55" s="89"/>
      <c r="AN55" s="88"/>
      <c r="AO55" s="69"/>
      <c r="AP55" s="69"/>
      <c r="AQ55" s="69">
        <v>8</v>
      </c>
      <c r="AR55" s="89">
        <v>12</v>
      </c>
      <c r="AS55" s="35">
        <f>(SUM(AJ55:AM55)*2.5+(AN55*0+AO55*2.5+AP55*5+AQ55*7.5+AR55*10)/$F55)/2</f>
        <v>7</v>
      </c>
      <c r="AT55" s="88">
        <v>1</v>
      </c>
      <c r="AU55" s="69">
        <v>1</v>
      </c>
      <c r="AV55" s="69">
        <v>1</v>
      </c>
      <c r="AW55" s="89"/>
      <c r="AX55" s="88"/>
      <c r="AY55" s="69"/>
      <c r="AZ55" s="69"/>
      <c r="BA55" s="69">
        <v>7</v>
      </c>
      <c r="BB55" s="89">
        <v>13</v>
      </c>
      <c r="BC55" s="35">
        <f>(SUM(AT55:AW55)*2.5+(AX55*0+AY55*2.5+AZ55*5+BA55*7.5+BB55*10)/$F55)/2</f>
        <v>8.3125</v>
      </c>
      <c r="BD55" s="36">
        <f>(S55+AI55+AS55+BC55)/4</f>
        <v>8.3449999999999989</v>
      </c>
      <c r="BE55" s="88"/>
      <c r="BF55" s="69"/>
      <c r="BG55" s="69">
        <v>1</v>
      </c>
      <c r="BH55" s="69"/>
      <c r="BI55" s="69"/>
      <c r="BJ55" s="89"/>
      <c r="BK55" s="70"/>
      <c r="BL55" s="69"/>
      <c r="BM55" s="69"/>
      <c r="BN55" s="69">
        <v>14</v>
      </c>
      <c r="BO55" s="90">
        <v>6</v>
      </c>
      <c r="BP55" s="35">
        <f>(SUM(BE55:BJ55)*1.67+(BK55*0+BL55*2.5+BM55*5+BN55*7.5+BO55*10)/$F55)/2</f>
        <v>4.96</v>
      </c>
      <c r="BQ55" s="88">
        <v>1</v>
      </c>
      <c r="BR55" s="69"/>
      <c r="BS55" s="89"/>
      <c r="BT55" s="70"/>
      <c r="BU55" s="69"/>
      <c r="BV55" s="69"/>
      <c r="BW55" s="69">
        <v>19</v>
      </c>
      <c r="BX55" s="90">
        <v>1</v>
      </c>
      <c r="BY55" s="90"/>
      <c r="BZ55" s="35">
        <f>(SUM(BQ55:BS55)*3.33+(BT55*0+BU55*0+BV55*2.5+BW55*5+BX55*7.5+BY55*10)/$F55)/2</f>
        <v>4.2275</v>
      </c>
      <c r="CA55" s="88">
        <v>1</v>
      </c>
      <c r="CB55" s="69"/>
      <c r="CC55" s="69">
        <v>1</v>
      </c>
      <c r="CD55" s="89"/>
      <c r="CE55" s="91"/>
      <c r="CF55" s="69"/>
      <c r="CG55" s="69"/>
      <c r="CH55" s="70">
        <v>2</v>
      </c>
      <c r="CI55" s="69">
        <v>18</v>
      </c>
      <c r="CJ55" s="35">
        <f>(SUM(CA55:CD55)*2.5+(CE55*0+CF55*2.5+CG55*5+CH55*7.5+CI55*10)/$F55)/2</f>
        <v>7.375</v>
      </c>
      <c r="CK55" s="88"/>
      <c r="CL55" s="69"/>
      <c r="CM55" s="69"/>
      <c r="CN55" s="90">
        <v>1</v>
      </c>
      <c r="CO55" s="90"/>
      <c r="CP55" s="90"/>
      <c r="CQ55" s="89"/>
      <c r="CR55" s="70"/>
      <c r="CS55" s="69"/>
      <c r="CT55" s="69"/>
      <c r="CU55" s="69"/>
      <c r="CV55" s="69">
        <v>20</v>
      </c>
      <c r="CW55" s="35">
        <f>(SUM(CK55:CQ55)*1.43+(CR55*0+CS55*2.5+CT55*5+CU55*7.5+CV55*10)/$F55)/2</f>
        <v>5.7149999999999999</v>
      </c>
      <c r="CX55" s="88">
        <v>1</v>
      </c>
      <c r="CY55" s="63">
        <v>1</v>
      </c>
      <c r="CZ55" s="64">
        <v>1</v>
      </c>
      <c r="DA55" s="70"/>
      <c r="DB55" s="69"/>
      <c r="DC55" s="69"/>
      <c r="DD55" s="69">
        <v>7</v>
      </c>
      <c r="DE55" s="69">
        <v>13</v>
      </c>
      <c r="DF55" s="69"/>
      <c r="DG55" s="35">
        <f>(SUM(CX55:CZ55)*3.33+(DA55*0+DB55*0+DC55*2.5+DD55*5+DE55*7.5+DF55*10)/$F55)/2</f>
        <v>8.307500000000001</v>
      </c>
      <c r="DH55" s="88"/>
      <c r="DI55" s="69"/>
      <c r="DJ55" s="69"/>
      <c r="DK55" s="89"/>
      <c r="DL55" s="70"/>
      <c r="DM55" s="69"/>
      <c r="DN55" s="92"/>
      <c r="DO55" s="69">
        <v>10</v>
      </c>
      <c r="DP55" s="69">
        <v>10</v>
      </c>
      <c r="DQ55" s="35">
        <f>(SUM(DH55:DK55)*3.33+(DL55*0+DM55*2.5+DN55*5+DO55*7.5+DP55*10)/$F55)/2</f>
        <v>4.375</v>
      </c>
      <c r="DR55" s="88"/>
      <c r="DS55" s="69"/>
      <c r="DT55" s="69"/>
      <c r="DU55" s="69"/>
      <c r="DV55" s="69"/>
      <c r="DW55" s="69"/>
      <c r="DX55" s="69"/>
      <c r="DY55" s="89"/>
      <c r="DZ55" s="70"/>
      <c r="EA55" s="69"/>
      <c r="EB55" s="69"/>
      <c r="EC55" s="69">
        <v>14</v>
      </c>
      <c r="ED55" s="69">
        <v>6</v>
      </c>
      <c r="EE55" s="35">
        <f>(SUM(DR55:DY55)*1.25+(DZ55*0+EA55*2.5+EB55*5+EC55*7.5+ED55*10)/$F55)/2</f>
        <v>4.125</v>
      </c>
      <c r="EF55" s="36">
        <f>(CW55+DG55+DQ55+EE55+CJ55+BZ55+BP55)/7</f>
        <v>5.5835714285714291</v>
      </c>
      <c r="EG55" s="88"/>
      <c r="EH55" s="69"/>
      <c r="EI55" s="69"/>
      <c r="EJ55" s="89">
        <v>20</v>
      </c>
      <c r="EK55" s="48">
        <f>(EG55*0+EH55*5+EI55*7.5+EJ55*10)/$F55</f>
        <v>10</v>
      </c>
      <c r="EL55" s="62">
        <f>SUM(EG55:EJ55)/$F55</f>
        <v>1</v>
      </c>
      <c r="EM55" s="70"/>
      <c r="EN55" s="69"/>
      <c r="EO55" s="69"/>
      <c r="EP55" s="69">
        <v>20</v>
      </c>
      <c r="EQ55" s="37">
        <f>(EM55*0+EN55*5+EO55*7.5+EP55*10)/$F55</f>
        <v>10</v>
      </c>
      <c r="ER55" s="50">
        <f>SUM(EM55:EP55)/$F55</f>
        <v>1</v>
      </c>
      <c r="ES55" s="51">
        <f>(EK55+EQ55)/2</f>
        <v>10</v>
      </c>
      <c r="ET55" s="52">
        <f>(SUM(EH55:EJ55)+SUM(EN55:EP55))/($F55*2)</f>
        <v>1</v>
      </c>
      <c r="EU55" s="70"/>
      <c r="EV55" s="69"/>
      <c r="EW55" s="69">
        <v>4</v>
      </c>
      <c r="EX55" s="90">
        <v>16</v>
      </c>
      <c r="EY55" s="53">
        <f>(EU55*0+EV55*5+EW55*7.5+EX55*10)/$F55</f>
        <v>9.5</v>
      </c>
      <c r="EZ55" s="54">
        <f>SUM(EV55:EX55)/$F55</f>
        <v>1</v>
      </c>
      <c r="FA55" s="70"/>
      <c r="FB55" s="69"/>
      <c r="FC55" s="69"/>
      <c r="FD55" s="69">
        <v>20</v>
      </c>
      <c r="FE55" s="55">
        <f>(FA55*0+FB55*5+FC55*7.5+FD55*10)/$F55</f>
        <v>10</v>
      </c>
      <c r="FF55" s="56">
        <f>SUM(FB55:FD55)/$F55</f>
        <v>1</v>
      </c>
      <c r="FG55" s="70"/>
      <c r="FH55" s="69"/>
      <c r="FI55" s="69"/>
      <c r="FJ55" s="69">
        <v>20</v>
      </c>
      <c r="FK55" s="37">
        <f>(FG55*0+FH55*5+FI55*7.5+FJ55*10)/$F55</f>
        <v>10</v>
      </c>
      <c r="FL55" s="57">
        <f>SUM(FH55:FJ55)/$F55</f>
        <v>1</v>
      </c>
      <c r="FM55" s="58">
        <f>(EY55+FE55+FK55)/3</f>
        <v>9.8333333333333339</v>
      </c>
      <c r="FN55" s="59">
        <v>1</v>
      </c>
      <c r="FO55" s="92"/>
      <c r="FP55" s="92"/>
      <c r="FQ55" s="92"/>
      <c r="FR55" s="92"/>
      <c r="FS55" s="92"/>
      <c r="FT55" s="92"/>
      <c r="FU55" s="92"/>
      <c r="FV55" s="92"/>
      <c r="FW55" s="92"/>
      <c r="FX55" s="92"/>
    </row>
    <row r="56" spans="1:180" ht="49.5" customHeight="1">
      <c r="A56" s="86">
        <v>45</v>
      </c>
      <c r="B56" s="85">
        <v>48</v>
      </c>
      <c r="C56" s="149" t="s">
        <v>191</v>
      </c>
      <c r="D56" s="149"/>
      <c r="E56" s="86">
        <v>76</v>
      </c>
      <c r="F56" s="87">
        <v>15</v>
      </c>
      <c r="G56" s="88">
        <v>1</v>
      </c>
      <c r="H56" s="69">
        <v>1</v>
      </c>
      <c r="I56" s="69">
        <v>1</v>
      </c>
      <c r="J56" s="69">
        <v>1</v>
      </c>
      <c r="K56" s="69">
        <v>1</v>
      </c>
      <c r="L56" s="69">
        <v>1</v>
      </c>
      <c r="M56" s="89">
        <v>1</v>
      </c>
      <c r="N56" s="88"/>
      <c r="O56" s="69"/>
      <c r="P56" s="69"/>
      <c r="Q56" s="69">
        <v>5</v>
      </c>
      <c r="R56" s="89">
        <v>10</v>
      </c>
      <c r="S56" s="35">
        <f>(SUM(G56:M56)*1.43+(N56*0+O56*2.5+P56*5+Q56*7.5+R56*10)/$F56)/2</f>
        <v>9.5883333333333329</v>
      </c>
      <c r="T56" s="88">
        <v>1</v>
      </c>
      <c r="U56" s="69">
        <v>1</v>
      </c>
      <c r="V56" s="69"/>
      <c r="W56" s="69"/>
      <c r="X56" s="69">
        <v>1</v>
      </c>
      <c r="Y56" s="69">
        <v>1</v>
      </c>
      <c r="Z56" s="69">
        <v>1</v>
      </c>
      <c r="AA56" s="69">
        <v>1</v>
      </c>
      <c r="AB56" s="69">
        <v>1</v>
      </c>
      <c r="AC56" s="89">
        <v>1</v>
      </c>
      <c r="AD56" s="88"/>
      <c r="AE56" s="69"/>
      <c r="AF56" s="69"/>
      <c r="AG56" s="69">
        <v>2</v>
      </c>
      <c r="AH56" s="90">
        <v>13</v>
      </c>
      <c r="AI56" s="35">
        <f>(SUM(T56:AC56)*1+(AD56*0+AE56*2.5+AF56*5+AG56*7.5+AH56*10)/$F56)/2</f>
        <v>8.8333333333333321</v>
      </c>
      <c r="AJ56" s="88">
        <v>1</v>
      </c>
      <c r="AK56" s="69">
        <v>1</v>
      </c>
      <c r="AL56" s="69"/>
      <c r="AM56" s="89"/>
      <c r="AN56" s="88"/>
      <c r="AO56" s="69"/>
      <c r="AP56" s="69">
        <v>2</v>
      </c>
      <c r="AQ56" s="69">
        <v>13</v>
      </c>
      <c r="AR56" s="89"/>
      <c r="AS56" s="35">
        <f>(SUM(AJ56:AM56)*2.5+(AN56*0+AO56*2.5+AP56*5+AQ56*7.5+AR56*10)/$F56)/2</f>
        <v>6.0833333333333339</v>
      </c>
      <c r="AT56" s="88">
        <v>1</v>
      </c>
      <c r="AU56" s="69">
        <v>1</v>
      </c>
      <c r="AV56" s="69">
        <v>1</v>
      </c>
      <c r="AW56" s="89"/>
      <c r="AX56" s="88"/>
      <c r="AY56" s="69"/>
      <c r="AZ56" s="69">
        <v>5</v>
      </c>
      <c r="BA56" s="69">
        <v>10</v>
      </c>
      <c r="BB56" s="89"/>
      <c r="BC56" s="35">
        <f>(SUM(AT56:AW56)*2.5+(AX56*0+AY56*2.5+AZ56*5+BA56*7.5+BB56*10)/$F56)/2</f>
        <v>7.0833333333333339</v>
      </c>
      <c r="BD56" s="36">
        <f>(S56+AI56+AS56+BC56)/4</f>
        <v>7.8970833333333346</v>
      </c>
      <c r="BE56" s="88"/>
      <c r="BF56" s="69"/>
      <c r="BG56" s="69">
        <v>1</v>
      </c>
      <c r="BH56" s="69">
        <v>1</v>
      </c>
      <c r="BI56" s="69">
        <v>1</v>
      </c>
      <c r="BJ56" s="89"/>
      <c r="BK56" s="70"/>
      <c r="BL56" s="69">
        <v>11</v>
      </c>
      <c r="BM56" s="69">
        <v>4</v>
      </c>
      <c r="BN56" s="69"/>
      <c r="BO56" s="90"/>
      <c r="BP56" s="35">
        <f>(SUM(BE56:BJ56)*1.67+(BK56*0+BL56*2.5+BM56*5+BN56*7.5+BO56*10)/$F56)/2</f>
        <v>4.0883333333333329</v>
      </c>
      <c r="BQ56" s="88">
        <v>1</v>
      </c>
      <c r="BR56" s="69"/>
      <c r="BS56" s="89"/>
      <c r="BT56" s="70"/>
      <c r="BU56" s="69"/>
      <c r="BV56" s="69">
        <v>15</v>
      </c>
      <c r="BW56" s="69"/>
      <c r="BX56" s="90">
        <v>15</v>
      </c>
      <c r="BY56" s="90"/>
      <c r="BZ56" s="35">
        <f>(SUM(BQ56:BS56)*3.33+(BT56*0+BU56*0+BV56*2.5+BW56*5+BX56*7.5+BY56*10)/$F56)/2</f>
        <v>6.665</v>
      </c>
      <c r="CA56" s="88">
        <v>1</v>
      </c>
      <c r="CB56" s="69"/>
      <c r="CC56" s="69">
        <v>1</v>
      </c>
      <c r="CD56" s="89"/>
      <c r="CE56" s="91"/>
      <c r="CF56" s="69"/>
      <c r="CG56" s="69">
        <v>15</v>
      </c>
      <c r="CH56" s="70"/>
      <c r="CI56" s="69"/>
      <c r="CJ56" s="35">
        <f>(SUM(CA56:CD56)*2.5+(CE56*0+CF56*2.5+CG56*5+CH56*7.5+CI56*10)/$F56)/2</f>
        <v>5</v>
      </c>
      <c r="CK56" s="88"/>
      <c r="CL56" s="69"/>
      <c r="CM56" s="69"/>
      <c r="CN56" s="90">
        <v>1</v>
      </c>
      <c r="CO56" s="90"/>
      <c r="CP56" s="90"/>
      <c r="CQ56" s="89"/>
      <c r="CR56" s="70"/>
      <c r="CS56" s="69"/>
      <c r="CT56" s="69"/>
      <c r="CU56" s="69"/>
      <c r="CV56" s="69">
        <v>15</v>
      </c>
      <c r="CW56" s="35">
        <f>(SUM(CK56:CQ56)*1.43+(CR56*0+CS56*2.5+CT56*5+CU56*7.5+CV56*10)/$F56)/2</f>
        <v>5.7149999999999999</v>
      </c>
      <c r="CX56" s="88">
        <v>1</v>
      </c>
      <c r="CY56" s="63"/>
      <c r="CZ56" s="64">
        <v>1</v>
      </c>
      <c r="DA56" s="70"/>
      <c r="DB56" s="69"/>
      <c r="DC56" s="69"/>
      <c r="DD56" s="69">
        <v>5</v>
      </c>
      <c r="DE56" s="69">
        <v>6</v>
      </c>
      <c r="DF56" s="69">
        <v>4</v>
      </c>
      <c r="DG56" s="35">
        <f>(SUM(CX56:CZ56)*3.33+(DA56*0+DB56*0+DC56*2.5+DD56*5+DE56*7.5+DF56*10)/$F56)/2</f>
        <v>6.9966666666666661</v>
      </c>
      <c r="DH56" s="88"/>
      <c r="DI56" s="69"/>
      <c r="DJ56" s="69"/>
      <c r="DK56" s="89"/>
      <c r="DL56" s="70"/>
      <c r="DM56" s="69"/>
      <c r="DN56" s="92"/>
      <c r="DO56" s="69">
        <v>3</v>
      </c>
      <c r="DP56" s="69">
        <v>12</v>
      </c>
      <c r="DQ56" s="35">
        <f>(SUM(DH56:DK56)*3.33+(DL56*0+DM56*2.5+DN56*5+DO56*7.5+DP56*10)/$F56)/2</f>
        <v>4.75</v>
      </c>
      <c r="DR56" s="88"/>
      <c r="DS56" s="69"/>
      <c r="DT56" s="69"/>
      <c r="DU56" s="69"/>
      <c r="DV56" s="69"/>
      <c r="DW56" s="69"/>
      <c r="DX56" s="69"/>
      <c r="DY56" s="89"/>
      <c r="DZ56" s="70"/>
      <c r="EA56" s="69"/>
      <c r="EB56" s="69"/>
      <c r="EC56" s="69"/>
      <c r="ED56" s="69">
        <v>15</v>
      </c>
      <c r="EE56" s="35">
        <f>(SUM(DR56:DY56)*1.25+(DZ56*0+EA56*2.5+EB56*5+EC56*7.5+ED56*10)/$F56)/2</f>
        <v>5</v>
      </c>
      <c r="EF56" s="36">
        <f>(CW56+DG56+DQ56+EE56+CJ56+BZ56+BP56)/7</f>
        <v>5.4592857142857136</v>
      </c>
      <c r="EG56" s="88"/>
      <c r="EH56" s="69"/>
      <c r="EI56" s="69">
        <v>2</v>
      </c>
      <c r="EJ56" s="89">
        <v>13</v>
      </c>
      <c r="EK56" s="48">
        <f>(EG56*0+EH56*5+EI56*7.5+EJ56*10)/$F56</f>
        <v>9.6666666666666661</v>
      </c>
      <c r="EL56" s="62">
        <f>SUM(EG56:EJ56)/$F56</f>
        <v>1</v>
      </c>
      <c r="EM56" s="70"/>
      <c r="EN56" s="69"/>
      <c r="EO56" s="69"/>
      <c r="EP56" s="69">
        <v>15</v>
      </c>
      <c r="EQ56" s="37">
        <f>(EM56*0+EN56*5+EO56*7.5+EP56*10)/$F56</f>
        <v>10</v>
      </c>
      <c r="ER56" s="50">
        <f>SUM(EM56:EP56)/$F56</f>
        <v>1</v>
      </c>
      <c r="ES56" s="51">
        <f>(EK56+EQ56)/2</f>
        <v>9.8333333333333321</v>
      </c>
      <c r="ET56" s="52">
        <f>(SUM(EH56:EJ56)+SUM(EN56:EP56))/($F56*2)</f>
        <v>1</v>
      </c>
      <c r="EU56" s="70"/>
      <c r="EV56" s="69"/>
      <c r="EW56" s="69">
        <v>5</v>
      </c>
      <c r="EX56" s="90">
        <v>10</v>
      </c>
      <c r="EY56" s="53">
        <f>(EU56*0+EV56*5+EW56*7.5+EX56*10)/$F56</f>
        <v>9.1666666666666661</v>
      </c>
      <c r="EZ56" s="54">
        <f>SUM(EV56:EX56)/$F56</f>
        <v>1</v>
      </c>
      <c r="FA56" s="70"/>
      <c r="FB56" s="69"/>
      <c r="FC56" s="69">
        <v>1</v>
      </c>
      <c r="FD56" s="69">
        <v>14</v>
      </c>
      <c r="FE56" s="55">
        <f>(FA56*0+FB56*5+FC56*7.5+FD56*10)/$F56</f>
        <v>9.8333333333333339</v>
      </c>
      <c r="FF56" s="56">
        <f>SUM(FB56:FD56)/$F56</f>
        <v>1</v>
      </c>
      <c r="FG56" s="70"/>
      <c r="FH56" s="69"/>
      <c r="FI56" s="69"/>
      <c r="FJ56" s="69">
        <v>15</v>
      </c>
      <c r="FK56" s="37">
        <f>(FG56*0+FH56*5+FI56*7.5+FJ56*10)/$F56</f>
        <v>10</v>
      </c>
      <c r="FL56" s="57">
        <f>SUM(FH56:FJ56)/$F56</f>
        <v>1</v>
      </c>
      <c r="FM56" s="58">
        <f>(EY56+FE56+FK56)/3</f>
        <v>9.6666666666666661</v>
      </c>
      <c r="FN56" s="59">
        <v>1</v>
      </c>
      <c r="FO56" s="92"/>
      <c r="FP56" s="92"/>
      <c r="FQ56" s="92"/>
      <c r="FR56" s="92"/>
      <c r="FS56" s="92"/>
      <c r="FT56" s="92"/>
      <c r="FU56" s="92"/>
      <c r="FV56" s="92"/>
      <c r="FW56" s="92"/>
      <c r="FX56" s="92"/>
    </row>
    <row r="57" spans="1:180" ht="58.5" customHeight="1">
      <c r="A57" s="86">
        <v>46</v>
      </c>
      <c r="B57" s="85">
        <v>49</v>
      </c>
      <c r="C57" s="149" t="s">
        <v>192</v>
      </c>
      <c r="D57" s="149"/>
      <c r="E57" s="86">
        <v>535</v>
      </c>
      <c r="F57" s="87">
        <v>53</v>
      </c>
      <c r="G57" s="88">
        <v>1</v>
      </c>
      <c r="H57" s="69">
        <v>1</v>
      </c>
      <c r="I57" s="69">
        <v>1</v>
      </c>
      <c r="J57" s="69">
        <v>1</v>
      </c>
      <c r="K57" s="69">
        <v>1</v>
      </c>
      <c r="L57" s="69">
        <v>1</v>
      </c>
      <c r="M57" s="89">
        <v>1</v>
      </c>
      <c r="N57" s="88"/>
      <c r="O57" s="69"/>
      <c r="P57" s="69"/>
      <c r="Q57" s="69">
        <v>53</v>
      </c>
      <c r="R57" s="89"/>
      <c r="S57" s="35">
        <f>(SUM(G57:M57)*1.43+(N57*0+O57*2.5+P57*5+Q57*7.5+R57*10)/$F57)/2</f>
        <v>8.754999999999999</v>
      </c>
      <c r="T57" s="88">
        <v>1</v>
      </c>
      <c r="U57" s="69">
        <v>1</v>
      </c>
      <c r="V57" s="69">
        <v>1</v>
      </c>
      <c r="W57" s="69">
        <v>1</v>
      </c>
      <c r="X57" s="69">
        <v>1</v>
      </c>
      <c r="Y57" s="69">
        <v>1</v>
      </c>
      <c r="Z57" s="69">
        <v>1</v>
      </c>
      <c r="AA57" s="69">
        <v>1</v>
      </c>
      <c r="AB57" s="69">
        <v>1</v>
      </c>
      <c r="AC57" s="89">
        <v>1</v>
      </c>
      <c r="AD57" s="88"/>
      <c r="AE57" s="69"/>
      <c r="AF57" s="69"/>
      <c r="AG57" s="69">
        <v>53</v>
      </c>
      <c r="AH57" s="90"/>
      <c r="AI57" s="35">
        <f>(SUM(T57:AC57)*1+(AD57*0+AE57*2.5+AF57*5+AG57*7.5+AH57*10)/$F57)/2</f>
        <v>8.75</v>
      </c>
      <c r="AJ57" s="88">
        <v>1</v>
      </c>
      <c r="AK57" s="69">
        <v>1</v>
      </c>
      <c r="AL57" s="69"/>
      <c r="AM57" s="89"/>
      <c r="AN57" s="88"/>
      <c r="AO57" s="69"/>
      <c r="AP57" s="69"/>
      <c r="AQ57" s="69">
        <v>53</v>
      </c>
      <c r="AR57" s="89"/>
      <c r="AS57" s="35">
        <f>(SUM(AJ57:AM57)*2.5+(AN57*0+AO57*2.5+AP57*5+AQ57*7.5+AR57*10)/$F57)/2</f>
        <v>6.25</v>
      </c>
      <c r="AT57" s="88"/>
      <c r="AU57" s="69"/>
      <c r="AV57" s="69"/>
      <c r="AW57" s="89"/>
      <c r="AX57" s="88"/>
      <c r="AY57" s="69"/>
      <c r="AZ57" s="69"/>
      <c r="BA57" s="69">
        <v>53</v>
      </c>
      <c r="BB57" s="89"/>
      <c r="BC57" s="35">
        <f>(SUM(AT57:AW57)*2.5+(AX57*0+AY57*2.5+AZ57*5+BA57*7.5+BB57*10)/$F57)/2</f>
        <v>3.75</v>
      </c>
      <c r="BD57" s="36">
        <f>(S57+AI57+AS57+BC57)/4</f>
        <v>6.8762499999999998</v>
      </c>
      <c r="BE57" s="88">
        <v>1</v>
      </c>
      <c r="BF57" s="69">
        <v>1</v>
      </c>
      <c r="BG57" s="69">
        <v>1</v>
      </c>
      <c r="BH57" s="69">
        <v>1</v>
      </c>
      <c r="BI57" s="69">
        <v>1</v>
      </c>
      <c r="BJ57" s="89">
        <v>1</v>
      </c>
      <c r="BK57" s="70"/>
      <c r="BL57" s="69"/>
      <c r="BM57" s="69"/>
      <c r="BN57" s="69">
        <v>53</v>
      </c>
      <c r="BO57" s="90"/>
      <c r="BP57" s="35">
        <f>(SUM(BE57:BJ57)*1.67+(BK57*0+BL57*2.5+BM57*5+BN57*7.5+BO57*10)/$F57)/2</f>
        <v>8.76</v>
      </c>
      <c r="BQ57" s="88">
        <v>1</v>
      </c>
      <c r="BR57" s="69">
        <v>1</v>
      </c>
      <c r="BS57" s="89"/>
      <c r="BT57" s="70"/>
      <c r="BU57" s="69"/>
      <c r="BV57" s="69">
        <v>23</v>
      </c>
      <c r="BW57" s="69">
        <v>30</v>
      </c>
      <c r="BX57" s="90">
        <v>53</v>
      </c>
      <c r="BY57" s="90"/>
      <c r="BZ57" s="35">
        <f>(SUM(BQ57:BS57)*3.33+(BT57*0+BU57*0+BV57*2.5+BW57*5+BX57*7.5+BY57*10)/$F57)/2</f>
        <v>9.0375471698113206</v>
      </c>
      <c r="CA57" s="88">
        <v>1</v>
      </c>
      <c r="CB57" s="69"/>
      <c r="CC57" s="69">
        <v>1</v>
      </c>
      <c r="CD57" s="89"/>
      <c r="CE57" s="91"/>
      <c r="CF57" s="69"/>
      <c r="CG57" s="69"/>
      <c r="CH57" s="70">
        <v>53</v>
      </c>
      <c r="CI57" s="69"/>
      <c r="CJ57" s="35">
        <f>(SUM(CA57:CD57)*2.5+(CE57*0+CF57*2.5+CG57*5+CH57*7.5+CI57*10)/$F57)/2</f>
        <v>6.25</v>
      </c>
      <c r="CK57" s="88">
        <v>1</v>
      </c>
      <c r="CL57" s="69"/>
      <c r="CM57" s="69"/>
      <c r="CN57" s="90">
        <v>1</v>
      </c>
      <c r="CO57" s="90"/>
      <c r="CP57" s="90"/>
      <c r="CQ57" s="89"/>
      <c r="CR57" s="70"/>
      <c r="CS57" s="69"/>
      <c r="CT57" s="69"/>
      <c r="CU57" s="69"/>
      <c r="CV57" s="69">
        <v>53</v>
      </c>
      <c r="CW57" s="35">
        <f>(SUM(CK57:CQ57)*1.43+(CR57*0+CS57*2.5+CT57*5+CU57*7.5+CV57*10)/$F57)/2</f>
        <v>6.43</v>
      </c>
      <c r="CX57" s="88">
        <v>1</v>
      </c>
      <c r="CY57" s="63">
        <v>1</v>
      </c>
      <c r="CZ57" s="64">
        <v>1</v>
      </c>
      <c r="DA57" s="70"/>
      <c r="DB57" s="69"/>
      <c r="DC57" s="69"/>
      <c r="DD57" s="69"/>
      <c r="DE57" s="69"/>
      <c r="DF57" s="69">
        <v>53</v>
      </c>
      <c r="DG57" s="35">
        <f>(SUM(CX57:CZ57)*3.33+(DA57*0+DB57*0+DC57*2.5+DD57*5+DE57*7.5+DF57*10)/$F57)/2</f>
        <v>9.995000000000001</v>
      </c>
      <c r="DH57" s="88"/>
      <c r="DI57" s="69"/>
      <c r="DJ57" s="69"/>
      <c r="DK57" s="89">
        <v>1</v>
      </c>
      <c r="DL57" s="70"/>
      <c r="DM57" s="69"/>
      <c r="DN57" s="69"/>
      <c r="DO57" s="69">
        <v>53</v>
      </c>
      <c r="DP57" s="69"/>
      <c r="DQ57" s="35">
        <f>(SUM(DH57:DK57)*3.33+(DL57*0+DM57*2.5+DN57*5+DO57*7.5+DP57*10)/$F57)/2</f>
        <v>5.415</v>
      </c>
      <c r="DR57" s="88">
        <v>1</v>
      </c>
      <c r="DS57" s="69">
        <v>1</v>
      </c>
      <c r="DT57" s="69">
        <v>1</v>
      </c>
      <c r="DU57" s="69"/>
      <c r="DV57" s="69"/>
      <c r="DW57" s="69">
        <v>1</v>
      </c>
      <c r="DX57" s="69">
        <v>1</v>
      </c>
      <c r="DY57" s="89"/>
      <c r="DZ57" s="70"/>
      <c r="EA57" s="69"/>
      <c r="EB57" s="69"/>
      <c r="EC57" s="69">
        <v>53</v>
      </c>
      <c r="ED57" s="69"/>
      <c r="EE57" s="35">
        <f>(SUM(DR57:DY57)*1.25+(DZ57*0+EA57*2.5+EB57*5+EC57*7.5+ED57*10)/$F57)/2</f>
        <v>6.875</v>
      </c>
      <c r="EF57" s="36">
        <f>(CW57+DG57+DQ57+EE57+CJ57+BZ57+BP57)/7</f>
        <v>7.5375067385444741</v>
      </c>
      <c r="EG57" s="88"/>
      <c r="EH57" s="69">
        <v>1</v>
      </c>
      <c r="EI57" s="69">
        <v>1</v>
      </c>
      <c r="EJ57" s="89">
        <v>51</v>
      </c>
      <c r="EK57" s="48">
        <f>(EG57*0+EH57*5+EI57*7.5+EJ57*10)/$F57</f>
        <v>9.8584905660377355</v>
      </c>
      <c r="EL57" s="62">
        <f>SUM(EG57:EJ57)/$F57</f>
        <v>1</v>
      </c>
      <c r="EM57" s="70"/>
      <c r="EN57" s="69">
        <v>1</v>
      </c>
      <c r="EO57" s="69">
        <v>2</v>
      </c>
      <c r="EP57" s="69">
        <v>50</v>
      </c>
      <c r="EQ57" s="37">
        <f>(EM57*0+EN57*5+EO57*7.5+EP57*10)/$F57</f>
        <v>9.8113207547169807</v>
      </c>
      <c r="ER57" s="50">
        <f>SUM(EM57:EP57)/$F57</f>
        <v>1</v>
      </c>
      <c r="ES57" s="51">
        <f>(EK57+EQ57)/2</f>
        <v>9.834905660377359</v>
      </c>
      <c r="ET57" s="52">
        <f>(SUM(EH57:EJ57)+SUM(EN57:EP57))/($F57*2)</f>
        <v>1</v>
      </c>
      <c r="EU57" s="70"/>
      <c r="EV57" s="69">
        <v>26</v>
      </c>
      <c r="EW57" s="69">
        <v>12</v>
      </c>
      <c r="EX57" s="90">
        <v>15</v>
      </c>
      <c r="EY57" s="53">
        <f>(EU57*0+EV57*5+EW57*7.5+EX57*10)/$F57</f>
        <v>6.9811320754716979</v>
      </c>
      <c r="EZ57" s="54">
        <f>SUM(EV57:EX57)/$F57</f>
        <v>1</v>
      </c>
      <c r="FA57" s="70"/>
      <c r="FB57" s="69">
        <v>1</v>
      </c>
      <c r="FC57" s="69"/>
      <c r="FD57" s="69">
        <v>52</v>
      </c>
      <c r="FE57" s="55">
        <f>(FA57*0+FB57*5+FC57*7.5+FD57*10)/$F57</f>
        <v>9.9056603773584904</v>
      </c>
      <c r="FF57" s="56">
        <f>SUM(FB57:FD57)/$F57</f>
        <v>1</v>
      </c>
      <c r="FG57" s="70"/>
      <c r="FH57" s="69"/>
      <c r="FI57" s="69"/>
      <c r="FJ57" s="69">
        <v>53</v>
      </c>
      <c r="FK57" s="37">
        <f>(FG57*0+FH57*5+FI57*7.5+FJ57*10)/$F57</f>
        <v>10</v>
      </c>
      <c r="FL57" s="57">
        <f>SUM(FH57:FJ57)/$F57</f>
        <v>1</v>
      </c>
      <c r="FM57" s="58">
        <f>(EY57+FE57+FK57)/3</f>
        <v>8.9622641509433958</v>
      </c>
      <c r="FN57" s="59">
        <v>1</v>
      </c>
      <c r="FO57" s="92"/>
      <c r="FP57" s="92"/>
      <c r="FQ57" s="92"/>
      <c r="FR57" s="92"/>
      <c r="FS57" s="92"/>
      <c r="FT57" s="92"/>
      <c r="FU57" s="92"/>
      <c r="FV57" s="92"/>
      <c r="FW57" s="92"/>
      <c r="FX57" s="92"/>
    </row>
    <row r="58" spans="1:180" ht="52.5" customHeight="1">
      <c r="A58" s="86">
        <v>47</v>
      </c>
      <c r="B58" s="85">
        <v>50</v>
      </c>
      <c r="C58" s="149" t="s">
        <v>193</v>
      </c>
      <c r="D58" s="149"/>
      <c r="E58" s="86">
        <v>380</v>
      </c>
      <c r="F58" s="87">
        <v>80</v>
      </c>
      <c r="G58" s="88">
        <v>1</v>
      </c>
      <c r="H58" s="69">
        <v>1</v>
      </c>
      <c r="I58" s="69">
        <v>1</v>
      </c>
      <c r="J58" s="69">
        <v>1</v>
      </c>
      <c r="K58" s="69">
        <v>1</v>
      </c>
      <c r="L58" s="69">
        <v>1</v>
      </c>
      <c r="M58" s="89">
        <v>1</v>
      </c>
      <c r="N58" s="88"/>
      <c r="O58" s="69"/>
      <c r="P58" s="69"/>
      <c r="Q58" s="69">
        <v>50</v>
      </c>
      <c r="R58" s="89">
        <v>30</v>
      </c>
      <c r="S58" s="35">
        <f>(SUM(G58:M58)*1.43+(N58*0+O58*2.5+P58*5+Q58*7.5+R58*10)/$F58)/2</f>
        <v>9.223749999999999</v>
      </c>
      <c r="T58" s="88">
        <v>1</v>
      </c>
      <c r="U58" s="69">
        <v>1</v>
      </c>
      <c r="V58" s="69">
        <v>1</v>
      </c>
      <c r="W58" s="69">
        <v>1</v>
      </c>
      <c r="X58" s="69">
        <v>1</v>
      </c>
      <c r="Y58" s="69">
        <v>1</v>
      </c>
      <c r="Z58" s="69">
        <v>1</v>
      </c>
      <c r="AA58" s="69">
        <v>1</v>
      </c>
      <c r="AB58" s="69">
        <v>1</v>
      </c>
      <c r="AC58" s="89">
        <v>1</v>
      </c>
      <c r="AD58" s="88"/>
      <c r="AE58" s="69"/>
      <c r="AF58" s="69"/>
      <c r="AG58" s="69"/>
      <c r="AH58" s="90">
        <v>80</v>
      </c>
      <c r="AI58" s="35">
        <f>(SUM(T58:AC58)*1+(AD58*0+AE58*2.5+AF58*5+AG58*7.5+AH58*10)/$F58)/2</f>
        <v>10</v>
      </c>
      <c r="AJ58" s="88">
        <v>1</v>
      </c>
      <c r="AK58" s="69">
        <v>1</v>
      </c>
      <c r="AL58" s="69"/>
      <c r="AM58" s="89">
        <v>1</v>
      </c>
      <c r="AN58" s="88"/>
      <c r="AO58" s="69"/>
      <c r="AP58" s="69"/>
      <c r="AQ58" s="69">
        <v>42</v>
      </c>
      <c r="AR58" s="89">
        <v>38</v>
      </c>
      <c r="AS58" s="35">
        <f>(SUM(AJ58:AM58)*2.5+(AN58*0+AO58*2.5+AP58*5+AQ58*7.5+AR58*10)/$F58)/2</f>
        <v>8.09375</v>
      </c>
      <c r="AT58" s="88">
        <v>1</v>
      </c>
      <c r="AU58" s="69">
        <v>1</v>
      </c>
      <c r="AV58" s="69">
        <v>1</v>
      </c>
      <c r="AW58" s="89">
        <v>1</v>
      </c>
      <c r="AX58" s="88"/>
      <c r="AY58" s="69"/>
      <c r="AZ58" s="69"/>
      <c r="BA58" s="69">
        <v>16</v>
      </c>
      <c r="BB58" s="89">
        <v>64</v>
      </c>
      <c r="BC58" s="35">
        <f>(SUM(AT58:AW58)*2.5+(AX58*0+AY58*2.5+AZ58*5+BA58*7.5+BB58*10)/$F58)/2</f>
        <v>9.75</v>
      </c>
      <c r="BD58" s="36">
        <f>(S58+AI58+AS58+BC58)/4</f>
        <v>9.2668749999999989</v>
      </c>
      <c r="BE58" s="88">
        <v>1</v>
      </c>
      <c r="BF58" s="69">
        <v>1</v>
      </c>
      <c r="BG58" s="69">
        <v>1</v>
      </c>
      <c r="BH58" s="69">
        <v>1</v>
      </c>
      <c r="BI58" s="69"/>
      <c r="BJ58" s="89"/>
      <c r="BK58" s="70"/>
      <c r="BL58" s="69"/>
      <c r="BM58" s="69"/>
      <c r="BN58" s="69">
        <v>56</v>
      </c>
      <c r="BO58" s="90">
        <v>24</v>
      </c>
      <c r="BP58" s="35">
        <f>(SUM(BE58:BJ58)*1.67+(BK58*0+BL58*2.5+BM58*5+BN58*7.5+BO58*10)/$F58)/2</f>
        <v>7.4649999999999999</v>
      </c>
      <c r="BQ58" s="88">
        <v>1</v>
      </c>
      <c r="BR58" s="69">
        <v>1</v>
      </c>
      <c r="BS58" s="89"/>
      <c r="BT58" s="70"/>
      <c r="BU58" s="69"/>
      <c r="BV58" s="69">
        <v>68</v>
      </c>
      <c r="BW58" s="69">
        <v>12</v>
      </c>
      <c r="BX58" s="90"/>
      <c r="BY58" s="90"/>
      <c r="BZ58" s="35">
        <f>(SUM(BQ58:BS58)*3.33+(BT58*0+BU58*0+BV58*2.5+BW58*5+BX58*7.5+BY58*10)/$F58)/2</f>
        <v>4.7675000000000001</v>
      </c>
      <c r="CA58" s="88">
        <v>1</v>
      </c>
      <c r="CB58" s="69"/>
      <c r="CC58" s="69">
        <v>1</v>
      </c>
      <c r="CD58" s="89"/>
      <c r="CE58" s="91"/>
      <c r="CF58" s="69"/>
      <c r="CG58" s="69"/>
      <c r="CH58" s="70">
        <v>6</v>
      </c>
      <c r="CI58" s="69">
        <v>74</v>
      </c>
      <c r="CJ58" s="35">
        <f>(SUM(CA58:CD58)*2.5+(CE58*0+CF58*2.5+CG58*5+CH58*7.5+CI58*10)/$F58)/2</f>
        <v>7.40625</v>
      </c>
      <c r="CK58" s="88"/>
      <c r="CL58" s="69"/>
      <c r="CM58" s="69"/>
      <c r="CN58" s="90">
        <v>1</v>
      </c>
      <c r="CO58" s="90"/>
      <c r="CP58" s="90"/>
      <c r="CQ58" s="89">
        <v>1</v>
      </c>
      <c r="CR58" s="70"/>
      <c r="CS58" s="69"/>
      <c r="CT58" s="69"/>
      <c r="CU58" s="69"/>
      <c r="CV58" s="69">
        <v>80</v>
      </c>
      <c r="CW58" s="35">
        <f>(SUM(CK58:CQ58)*1.43+(CR58*0+CS58*2.5+CT58*5+CU58*7.5+CV58*10)/$F58)/2</f>
        <v>6.43</v>
      </c>
      <c r="CX58" s="88">
        <v>1</v>
      </c>
      <c r="CY58" s="63">
        <v>0.89</v>
      </c>
      <c r="CZ58" s="64">
        <v>1</v>
      </c>
      <c r="DA58" s="70"/>
      <c r="DB58" s="69"/>
      <c r="DC58" s="69"/>
      <c r="DD58" s="69"/>
      <c r="DE58" s="69">
        <v>8</v>
      </c>
      <c r="DF58" s="69">
        <v>72</v>
      </c>
      <c r="DG58" s="35">
        <f>(SUM(CX58:CZ58)*3.33+(DA58*0+DB58*0+DC58*2.5+DD58*5+DE58*7.5+DF58*10)/$F58)/2</f>
        <v>9.6868499999999997</v>
      </c>
      <c r="DH58" s="88">
        <v>1</v>
      </c>
      <c r="DI58" s="69"/>
      <c r="DJ58" s="69"/>
      <c r="DK58" s="89">
        <v>1</v>
      </c>
      <c r="DL58" s="70"/>
      <c r="DM58" s="69"/>
      <c r="DN58" s="69">
        <v>13</v>
      </c>
      <c r="DO58" s="69">
        <v>67</v>
      </c>
      <c r="DP58" s="69"/>
      <c r="DQ58" s="35">
        <f>(SUM(DH58:DK58)*3.33+(DL58*0+DM58*2.5+DN58*5+DO58*7.5+DP58*10)/$F58)/2</f>
        <v>6.8768750000000001</v>
      </c>
      <c r="DR58" s="88"/>
      <c r="DS58" s="69"/>
      <c r="DT58" s="69"/>
      <c r="DU58" s="69"/>
      <c r="DV58" s="69"/>
      <c r="DW58" s="69"/>
      <c r="DX58" s="69">
        <v>1</v>
      </c>
      <c r="DY58" s="89">
        <v>1</v>
      </c>
      <c r="DZ58" s="70"/>
      <c r="EA58" s="69"/>
      <c r="EB58" s="69"/>
      <c r="EC58" s="69"/>
      <c r="ED58" s="69"/>
      <c r="EE58" s="35">
        <f>(SUM(DR58:DY58)*1.25+(DZ58*0+EA58*2.5+EB58*5+EC58*7.5+ED58*10)/$F58)/2</f>
        <v>1.25</v>
      </c>
      <c r="EF58" s="36">
        <f>(CW58+DG58+DQ58+EE58+CJ58+BZ58+BP58)/7</f>
        <v>6.2689250000000003</v>
      </c>
      <c r="EG58" s="88"/>
      <c r="EH58" s="69">
        <v>1</v>
      </c>
      <c r="EI58" s="69">
        <v>11</v>
      </c>
      <c r="EJ58" s="89">
        <v>68</v>
      </c>
      <c r="EK58" s="48">
        <f>(EG58*0+EH58*5+EI58*7.5+EJ58*10)/$F58</f>
        <v>9.59375</v>
      </c>
      <c r="EL58" s="62">
        <f>SUM(EG58:EJ58)/$F58</f>
        <v>1</v>
      </c>
      <c r="EM58" s="70"/>
      <c r="EN58" s="69"/>
      <c r="EO58" s="69">
        <v>6</v>
      </c>
      <c r="EP58" s="69">
        <v>74</v>
      </c>
      <c r="EQ58" s="37">
        <f>(EM58*0+EN58*5+EO58*7.5+EP58*10)/$F58</f>
        <v>9.8125</v>
      </c>
      <c r="ER58" s="50">
        <f>SUM(EM58:EP58)/$F58</f>
        <v>1</v>
      </c>
      <c r="ES58" s="51">
        <f>(EK58+EQ58)/2</f>
        <v>9.703125</v>
      </c>
      <c r="ET58" s="52">
        <f>(SUM(EH58:EJ58)+SUM(EN58:EP58))/($F58*2)</f>
        <v>1</v>
      </c>
      <c r="EU58" s="70"/>
      <c r="EV58" s="69"/>
      <c r="EW58" s="69">
        <v>21</v>
      </c>
      <c r="EX58" s="90">
        <v>59</v>
      </c>
      <c r="EY58" s="53">
        <f>(EU58*0+EV58*5+EW58*7.5+EX58*10)/$F58</f>
        <v>9.34375</v>
      </c>
      <c r="EZ58" s="54">
        <f>SUM(EV58:EX58)/$F58</f>
        <v>1</v>
      </c>
      <c r="FA58" s="70"/>
      <c r="FB58" s="69"/>
      <c r="FC58" s="69">
        <v>17</v>
      </c>
      <c r="FD58" s="69">
        <v>63</v>
      </c>
      <c r="FE58" s="55">
        <f>(FA58*0+FB58*5+FC58*7.5+FD58*10)/$F58</f>
        <v>9.46875</v>
      </c>
      <c r="FF58" s="56">
        <f>SUM(FB58:FD58)/$F58</f>
        <v>1</v>
      </c>
      <c r="FG58" s="70"/>
      <c r="FH58" s="69"/>
      <c r="FI58" s="69">
        <v>2</v>
      </c>
      <c r="FJ58" s="69">
        <v>78</v>
      </c>
      <c r="FK58" s="37">
        <f>(FG58*0+FH58*5+FI58*7.5+FJ58*10)/$F58</f>
        <v>9.9375</v>
      </c>
      <c r="FL58" s="57">
        <f>SUM(FH58:FJ58)/$F58</f>
        <v>1</v>
      </c>
      <c r="FM58" s="58">
        <f>(EY58+FE58+FK58)/3</f>
        <v>9.5833333333333339</v>
      </c>
      <c r="FN58" s="59">
        <v>1</v>
      </c>
      <c r="FO58" s="92"/>
      <c r="FP58" s="92"/>
      <c r="FQ58" s="92"/>
      <c r="FR58" s="92"/>
      <c r="FS58" s="92"/>
      <c r="FT58" s="92"/>
      <c r="FU58" s="92"/>
      <c r="FV58" s="92"/>
      <c r="FW58" s="92"/>
      <c r="FX58" s="92"/>
    </row>
    <row r="59" spans="1:180" ht="56.25" customHeight="1">
      <c r="A59" s="86">
        <v>48</v>
      </c>
      <c r="B59" s="85">
        <v>51</v>
      </c>
      <c r="C59" s="149" t="s">
        <v>194</v>
      </c>
      <c r="D59" s="149"/>
      <c r="E59" s="86">
        <v>120</v>
      </c>
      <c r="F59" s="87">
        <v>24</v>
      </c>
      <c r="G59" s="88">
        <v>1</v>
      </c>
      <c r="H59" s="69">
        <v>1</v>
      </c>
      <c r="I59" s="69">
        <v>1</v>
      </c>
      <c r="J59" s="69">
        <v>1</v>
      </c>
      <c r="K59" s="69">
        <v>1</v>
      </c>
      <c r="L59" s="69">
        <v>1</v>
      </c>
      <c r="M59" s="89">
        <v>1</v>
      </c>
      <c r="N59" s="88"/>
      <c r="O59" s="69"/>
      <c r="P59" s="69"/>
      <c r="Q59" s="69">
        <v>20</v>
      </c>
      <c r="R59" s="89">
        <v>4</v>
      </c>
      <c r="S59" s="35">
        <f>(SUM(G59:M59)*1.43+(N59*0+O59*2.5+P59*5+Q59*7.5+R59*10)/$F59)/2</f>
        <v>8.9633333333333329</v>
      </c>
      <c r="T59" s="88">
        <v>1</v>
      </c>
      <c r="U59" s="69">
        <v>1</v>
      </c>
      <c r="V59" s="69"/>
      <c r="W59" s="69"/>
      <c r="X59" s="69">
        <v>1</v>
      </c>
      <c r="Y59" s="69">
        <v>1</v>
      </c>
      <c r="Z59" s="69">
        <v>1</v>
      </c>
      <c r="AA59" s="69">
        <v>1</v>
      </c>
      <c r="AB59" s="69">
        <v>1</v>
      </c>
      <c r="AC59" s="89">
        <v>1</v>
      </c>
      <c r="AD59" s="88"/>
      <c r="AE59" s="69"/>
      <c r="AF59" s="69"/>
      <c r="AG59" s="69">
        <v>19</v>
      </c>
      <c r="AH59" s="90">
        <v>5</v>
      </c>
      <c r="AI59" s="35">
        <f>(SUM(T59:AC59)*1+(AD59*0+AE59*2.5+AF59*5+AG59*7.5+AH59*10)/$F59)/2</f>
        <v>8.0104166666666679</v>
      </c>
      <c r="AJ59" s="88">
        <v>1</v>
      </c>
      <c r="AK59" s="69">
        <v>1</v>
      </c>
      <c r="AL59" s="69"/>
      <c r="AM59" s="89"/>
      <c r="AN59" s="88"/>
      <c r="AO59" s="69">
        <v>2</v>
      </c>
      <c r="AP59" s="69">
        <v>22</v>
      </c>
      <c r="AQ59" s="69"/>
      <c r="AR59" s="89"/>
      <c r="AS59" s="35">
        <f>(SUM(AJ59:AM59)*2.5+(AN59*0+AO59*2.5+AP59*5+AQ59*7.5+AR59*10)/$F59)/2</f>
        <v>4.8958333333333339</v>
      </c>
      <c r="AT59" s="88"/>
      <c r="AU59" s="69"/>
      <c r="AV59" s="69"/>
      <c r="AW59" s="89"/>
      <c r="AX59" s="88"/>
      <c r="AY59" s="69"/>
      <c r="AZ59" s="69">
        <v>6</v>
      </c>
      <c r="BA59" s="69">
        <v>18</v>
      </c>
      <c r="BB59" s="89"/>
      <c r="BC59" s="35">
        <f>(SUM(AT59:AW59)*2.5+(AX59*0+AY59*2.5+AZ59*5+BA59*7.5+BB59*10)/$F59)/2</f>
        <v>3.4375</v>
      </c>
      <c r="BD59" s="36">
        <f>(S59+AI59+AS59+BC59)/4</f>
        <v>6.3267708333333346</v>
      </c>
      <c r="BE59" s="88"/>
      <c r="BF59" s="69"/>
      <c r="BG59" s="69"/>
      <c r="BH59" s="69">
        <v>1</v>
      </c>
      <c r="BI59" s="69">
        <v>1</v>
      </c>
      <c r="BJ59" s="89"/>
      <c r="BK59" s="70"/>
      <c r="BL59" s="69"/>
      <c r="BM59" s="69"/>
      <c r="BN59" s="69">
        <v>5</v>
      </c>
      <c r="BO59" s="90">
        <v>19</v>
      </c>
      <c r="BP59" s="35">
        <f>(SUM(BE59:BJ59)*1.67+(BK59*0+BL59*2.5+BM59*5+BN59*7.5+BO59*10)/$F59)/2</f>
        <v>6.409583333333333</v>
      </c>
      <c r="BQ59" s="88">
        <v>1</v>
      </c>
      <c r="BR59" s="69">
        <v>1</v>
      </c>
      <c r="BS59" s="89"/>
      <c r="BT59" s="70"/>
      <c r="BU59" s="69"/>
      <c r="BV59" s="69"/>
      <c r="BW59" s="69">
        <v>24</v>
      </c>
      <c r="BX59" s="90">
        <v>24</v>
      </c>
      <c r="BY59" s="90"/>
      <c r="BZ59" s="35">
        <f>(SUM(BQ59:BS59)*3.33+(BT59*0+BU59*0+BV59*2.5+BW59*5+BX59*7.5+BY59*10)/$F59)/2</f>
        <v>9.58</v>
      </c>
      <c r="CA59" s="88">
        <v>1</v>
      </c>
      <c r="CB59" s="69"/>
      <c r="CC59" s="69"/>
      <c r="CD59" s="89"/>
      <c r="CE59" s="91"/>
      <c r="CF59" s="69">
        <v>4</v>
      </c>
      <c r="CG59" s="69">
        <v>20</v>
      </c>
      <c r="CH59" s="70"/>
      <c r="CI59" s="69"/>
      <c r="CJ59" s="35">
        <f>(SUM(CA59:CD59)*2.5+(CE59*0+CF59*2.5+CG59*5+CH59*7.5+CI59*10)/$F59)/2</f>
        <v>3.5416666666666665</v>
      </c>
      <c r="CK59" s="88"/>
      <c r="CL59" s="69"/>
      <c r="CM59" s="69"/>
      <c r="CN59" s="90">
        <v>1</v>
      </c>
      <c r="CO59" s="90"/>
      <c r="CP59" s="90"/>
      <c r="CQ59" s="89">
        <v>1</v>
      </c>
      <c r="CR59" s="70"/>
      <c r="CS59" s="69"/>
      <c r="CT59" s="69"/>
      <c r="CU59" s="69">
        <v>24</v>
      </c>
      <c r="CV59" s="69"/>
      <c r="CW59" s="35">
        <f>(SUM(CK59:CQ59)*1.43+(CR59*0+CS59*2.5+CT59*5+CU59*7.5+CV59*10)/$F59)/2</f>
        <v>5.18</v>
      </c>
      <c r="CX59" s="88"/>
      <c r="CY59" s="63">
        <v>1</v>
      </c>
      <c r="CZ59" s="64">
        <v>1</v>
      </c>
      <c r="DA59" s="70"/>
      <c r="DB59" s="69"/>
      <c r="DC59" s="69"/>
      <c r="DD59" s="69"/>
      <c r="DE59" s="69"/>
      <c r="DF59" s="69">
        <v>24</v>
      </c>
      <c r="DG59" s="35">
        <f>(SUM(CX59:CZ59)*3.33+(DA59*0+DB59*0+DC59*2.5+DD59*5+DE59*7.5+DF59*10)/$F59)/2</f>
        <v>8.33</v>
      </c>
      <c r="DH59" s="88"/>
      <c r="DI59" s="69"/>
      <c r="DJ59" s="69"/>
      <c r="DK59" s="89">
        <v>1</v>
      </c>
      <c r="DL59" s="70"/>
      <c r="DM59" s="69"/>
      <c r="DN59" s="69">
        <v>5</v>
      </c>
      <c r="DO59" s="69">
        <v>19</v>
      </c>
      <c r="DP59" s="69"/>
      <c r="DQ59" s="35">
        <f>(SUM(DH59:DK59)*3.33+(DL59*0+DM59*2.5+DN59*5+DO59*7.5+DP59*10)/$F59)/2</f>
        <v>5.1545833333333331</v>
      </c>
      <c r="DR59" s="88"/>
      <c r="DS59" s="69"/>
      <c r="DT59" s="69"/>
      <c r="DU59" s="69"/>
      <c r="DV59" s="69"/>
      <c r="DW59" s="69"/>
      <c r="DX59" s="69"/>
      <c r="DY59" s="89"/>
      <c r="DZ59" s="70">
        <v>24</v>
      </c>
      <c r="EA59" s="69"/>
      <c r="EB59" s="69"/>
      <c r="EC59" s="69"/>
      <c r="ED59" s="69"/>
      <c r="EE59" s="35">
        <f>(SUM(DR59:DY59)*1.25+(DZ59*0+EA59*2.5+EB59*5+EC59*7.5+ED59*10)/$F59)/2</f>
        <v>0</v>
      </c>
      <c r="EF59" s="36">
        <f>(CW59+DG59+DQ59+EE59+CJ59+BZ59+BP59)/7</f>
        <v>5.456547619047619</v>
      </c>
      <c r="EG59" s="88"/>
      <c r="EH59" s="69"/>
      <c r="EI59" s="69"/>
      <c r="EJ59" s="89">
        <v>24</v>
      </c>
      <c r="EK59" s="48">
        <f>(EG59*0+EH59*5+EI59*7.5+EJ59*10)/$F59</f>
        <v>10</v>
      </c>
      <c r="EL59" s="62">
        <f>SUM(EG59:EJ59)/$F59</f>
        <v>1</v>
      </c>
      <c r="EM59" s="70"/>
      <c r="EN59" s="69"/>
      <c r="EO59" s="69"/>
      <c r="EP59" s="69">
        <v>24</v>
      </c>
      <c r="EQ59" s="37">
        <f>(EM59*0+EN59*5+EO59*7.5+EP59*10)/$F59</f>
        <v>10</v>
      </c>
      <c r="ER59" s="50">
        <f>SUM(EM59:EP59)/$F59</f>
        <v>1</v>
      </c>
      <c r="ES59" s="51">
        <f>(EK59+EQ59)/2</f>
        <v>10</v>
      </c>
      <c r="ET59" s="52">
        <f>(SUM(EH59:EJ59)+SUM(EN59:EP59))/($F59*2)</f>
        <v>1</v>
      </c>
      <c r="EU59" s="70"/>
      <c r="EV59" s="69"/>
      <c r="EW59" s="69"/>
      <c r="EX59" s="90">
        <v>24</v>
      </c>
      <c r="EY59" s="53">
        <f>(EU59*0+EV59*5+EW59*7.5+EX59*10)/$F59</f>
        <v>10</v>
      </c>
      <c r="EZ59" s="54">
        <f>SUM(EV59:EX59)/$F59</f>
        <v>1</v>
      </c>
      <c r="FA59" s="70"/>
      <c r="FB59" s="69"/>
      <c r="FC59" s="69">
        <v>2</v>
      </c>
      <c r="FD59" s="69">
        <v>22</v>
      </c>
      <c r="FE59" s="55">
        <f>(FA59*0+FB59*5+FC59*7.5+FD59*10)/$F59</f>
        <v>9.7916666666666661</v>
      </c>
      <c r="FF59" s="56">
        <f>SUM(FB59:FD59)/$F59</f>
        <v>1</v>
      </c>
      <c r="FG59" s="70"/>
      <c r="FH59" s="69"/>
      <c r="FI59" s="69"/>
      <c r="FJ59" s="69">
        <v>24</v>
      </c>
      <c r="FK59" s="37">
        <f>(FG59*0+FH59*5+FI59*7.5+FJ59*10)/$F59</f>
        <v>10</v>
      </c>
      <c r="FL59" s="57">
        <f>SUM(FH59:FJ59)/$F59</f>
        <v>1</v>
      </c>
      <c r="FM59" s="58">
        <f>(EY59+FE59+FK59)/3</f>
        <v>9.9305555555555554</v>
      </c>
      <c r="FN59" s="59">
        <v>1</v>
      </c>
      <c r="FO59" s="92"/>
      <c r="FP59" s="92"/>
      <c r="FQ59" s="92"/>
      <c r="FR59" s="92"/>
      <c r="FS59" s="92"/>
      <c r="FT59" s="92"/>
      <c r="FU59" s="92"/>
      <c r="FV59" s="92"/>
      <c r="FW59" s="92"/>
      <c r="FX59" s="92"/>
    </row>
    <row r="60" spans="1:180" s="93" customFormat="1" ht="58.5" customHeight="1">
      <c r="A60" s="86">
        <v>49</v>
      </c>
      <c r="B60" s="85">
        <v>52</v>
      </c>
      <c r="C60" s="150" t="s">
        <v>195</v>
      </c>
      <c r="D60" s="150"/>
      <c r="E60" s="86">
        <v>350</v>
      </c>
      <c r="F60" s="87">
        <v>75</v>
      </c>
      <c r="G60" s="88">
        <v>1</v>
      </c>
      <c r="H60" s="69">
        <v>1</v>
      </c>
      <c r="I60" s="69">
        <v>1</v>
      </c>
      <c r="J60" s="69">
        <v>1</v>
      </c>
      <c r="K60" s="69">
        <v>1</v>
      </c>
      <c r="L60" s="69">
        <v>1</v>
      </c>
      <c r="M60" s="89">
        <v>1</v>
      </c>
      <c r="N60" s="88"/>
      <c r="O60" s="69"/>
      <c r="P60" s="69"/>
      <c r="Q60" s="69">
        <v>10</v>
      </c>
      <c r="R60" s="89">
        <v>65</v>
      </c>
      <c r="S60" s="35">
        <f>(SUM(G60:M60)*1.43+(N60*0+O60*2.5+P60*5+Q60*7.5+R60*10)/$F60)/2</f>
        <v>9.8383333333333329</v>
      </c>
      <c r="T60" s="88">
        <v>1</v>
      </c>
      <c r="U60" s="69">
        <v>1</v>
      </c>
      <c r="V60" s="69">
        <v>1</v>
      </c>
      <c r="W60" s="69">
        <v>1</v>
      </c>
      <c r="X60" s="69">
        <v>1</v>
      </c>
      <c r="Y60" s="69">
        <v>1</v>
      </c>
      <c r="Z60" s="69">
        <v>1</v>
      </c>
      <c r="AA60" s="69">
        <v>1</v>
      </c>
      <c r="AB60" s="69">
        <v>1</v>
      </c>
      <c r="AC60" s="89">
        <v>1</v>
      </c>
      <c r="AD60" s="88"/>
      <c r="AE60" s="69"/>
      <c r="AF60" s="69"/>
      <c r="AG60" s="69"/>
      <c r="AH60" s="90">
        <v>67</v>
      </c>
      <c r="AI60" s="35">
        <f>(SUM(T60:AC60)*1+(AD60*0+AE60*2.5+AF60*5+AG60*7.5+AH60*10)/$F60)/2</f>
        <v>9.4666666666666668</v>
      </c>
      <c r="AJ60" s="88">
        <v>1</v>
      </c>
      <c r="AK60" s="69">
        <v>1</v>
      </c>
      <c r="AL60" s="69">
        <v>1</v>
      </c>
      <c r="AM60" s="89">
        <v>1</v>
      </c>
      <c r="AN60" s="88"/>
      <c r="AO60" s="69"/>
      <c r="AP60" s="69">
        <v>37</v>
      </c>
      <c r="AQ60" s="69"/>
      <c r="AR60" s="89"/>
      <c r="AS60" s="35">
        <f>(SUM(AJ60:AM60)*2.5+(AN60*0+AO60*2.5+AP60*5+AQ60*7.5+AR60*10)/$F60)/2</f>
        <v>6.2333333333333334</v>
      </c>
      <c r="AT60" s="88"/>
      <c r="AU60" s="69">
        <v>1</v>
      </c>
      <c r="AV60" s="69"/>
      <c r="AW60" s="89"/>
      <c r="AX60" s="88"/>
      <c r="AY60" s="69"/>
      <c r="AZ60" s="69"/>
      <c r="BA60" s="69">
        <v>58</v>
      </c>
      <c r="BB60" s="89"/>
      <c r="BC60" s="35">
        <f>(SUM(AT60:AW60)*2.5+(AX60*0+AY60*2.5+AZ60*5+BA60*7.5+BB60*10)/$F60)/2</f>
        <v>4.1500000000000004</v>
      </c>
      <c r="BD60" s="58">
        <f>(S60+AI60+AS60+BC60)/4</f>
        <v>7.4220833333333331</v>
      </c>
      <c r="BE60" s="88">
        <v>1</v>
      </c>
      <c r="BF60" s="69">
        <v>1</v>
      </c>
      <c r="BG60" s="69">
        <v>1</v>
      </c>
      <c r="BH60" s="69">
        <v>1</v>
      </c>
      <c r="BI60" s="69">
        <v>1</v>
      </c>
      <c r="BJ60" s="89">
        <v>1</v>
      </c>
      <c r="BK60" s="70"/>
      <c r="BL60" s="69"/>
      <c r="BM60" s="69"/>
      <c r="BN60" s="69">
        <v>59</v>
      </c>
      <c r="BO60" s="90"/>
      <c r="BP60" s="35">
        <f>(SUM(BE60:BJ60)*1.67+(BK60*0+BL60*2.5+BM60*5+BN60*7.5+BO60*10)/$F60)/2</f>
        <v>7.96</v>
      </c>
      <c r="BQ60" s="88">
        <v>1</v>
      </c>
      <c r="BR60" s="69">
        <v>1</v>
      </c>
      <c r="BS60" s="89"/>
      <c r="BT60" s="70"/>
      <c r="BU60" s="69"/>
      <c r="BV60" s="69"/>
      <c r="BW60" s="69">
        <v>70</v>
      </c>
      <c r="BX60" s="90"/>
      <c r="BY60" s="90"/>
      <c r="BZ60" s="35">
        <f>(SUM(BQ60:BS60)*3.33+(BT60*0+BU60*0+BV60*2.5+BW60*5+BX60*7.5+BY60*10)/$F60)/2</f>
        <v>5.663333333333334</v>
      </c>
      <c r="CA60" s="88">
        <v>1</v>
      </c>
      <c r="CB60" s="69"/>
      <c r="CC60" s="69">
        <v>1</v>
      </c>
      <c r="CD60" s="89"/>
      <c r="CE60" s="91"/>
      <c r="CF60" s="69"/>
      <c r="CG60" s="69"/>
      <c r="CH60" s="70"/>
      <c r="CI60" s="69"/>
      <c r="CJ60" s="35">
        <f>(SUM(CA60:CD60)*2.5+(CE60*0+CF60*2.5+CG60*5+CH60*7.5+CI60*10)/$F60)/2</f>
        <v>2.5</v>
      </c>
      <c r="CK60" s="88"/>
      <c r="CL60" s="69"/>
      <c r="CM60" s="69"/>
      <c r="CN60" s="90">
        <v>1</v>
      </c>
      <c r="CO60" s="90"/>
      <c r="CP60" s="90"/>
      <c r="CQ60" s="89"/>
      <c r="CR60" s="70"/>
      <c r="CS60" s="69"/>
      <c r="CT60" s="69"/>
      <c r="CU60" s="69"/>
      <c r="CV60" s="69">
        <v>75</v>
      </c>
      <c r="CW60" s="35">
        <f>(SUM(CK60:CQ60)*1.43+(CR60*0+CS60*2.5+CT60*5+CU60*7.5+CV60*10)/$F60)/2</f>
        <v>5.7149999999999999</v>
      </c>
      <c r="CX60" s="88">
        <v>1</v>
      </c>
      <c r="CY60" s="69">
        <v>1</v>
      </c>
      <c r="CZ60" s="89">
        <v>1</v>
      </c>
      <c r="DA60" s="70"/>
      <c r="DB60" s="69"/>
      <c r="DC60" s="69"/>
      <c r="DD60" s="69"/>
      <c r="DE60" s="69"/>
      <c r="DF60" s="69"/>
      <c r="DG60" s="35">
        <f>(SUM(CX60:CZ60)*3.33+(DA60*0+DB60*0+DC60*2.5+DD60*5+DE60*7.5+DF60*10)/$F60)/2</f>
        <v>4.9950000000000001</v>
      </c>
      <c r="DH60" s="88"/>
      <c r="DI60" s="69"/>
      <c r="DJ60" s="69">
        <v>40</v>
      </c>
      <c r="DK60" s="89">
        <v>1</v>
      </c>
      <c r="DL60" s="70"/>
      <c r="DM60" s="69"/>
      <c r="DN60" s="69"/>
      <c r="DO60" s="69"/>
      <c r="DP60" s="69"/>
      <c r="DQ60" s="35">
        <v>4.28</v>
      </c>
      <c r="DR60" s="88">
        <v>1</v>
      </c>
      <c r="DS60" s="69"/>
      <c r="DT60" s="69"/>
      <c r="DU60" s="69"/>
      <c r="DV60" s="69"/>
      <c r="DW60" s="69"/>
      <c r="DX60" s="69">
        <v>1</v>
      </c>
      <c r="DY60" s="89">
        <v>1</v>
      </c>
      <c r="DZ60" s="70"/>
      <c r="EA60" s="69"/>
      <c r="EB60" s="69"/>
      <c r="EC60" s="69">
        <v>63</v>
      </c>
      <c r="ED60" s="69"/>
      <c r="EE60" s="35">
        <f>(SUM(DR60:DY60)*1.25+(DZ60*0+EA60*2.5+EB60*5+EC60*7.5+ED60*10)/$F60)/2</f>
        <v>5.0250000000000004</v>
      </c>
      <c r="EF60" s="58">
        <f>(CW60+DG60+DQ60+EE60+CJ60+BZ60+BP60)/7</f>
        <v>5.1626190476190477</v>
      </c>
      <c r="EG60" s="88"/>
      <c r="EH60" s="69"/>
      <c r="EI60" s="69"/>
      <c r="EJ60" s="89">
        <v>75</v>
      </c>
      <c r="EK60" s="48">
        <f>(EG60*0+EH60*5+EI60*7.5+EJ60*10)/$F60</f>
        <v>10</v>
      </c>
      <c r="EL60" s="62">
        <f>SUM(EG60:EJ60)/$F60</f>
        <v>1</v>
      </c>
      <c r="EM60" s="70"/>
      <c r="EN60" s="69"/>
      <c r="EO60" s="69"/>
      <c r="EP60" s="69">
        <v>75</v>
      </c>
      <c r="EQ60" s="37">
        <f>(EM60*0+EN60*5+EO60*7.5+EP60*10)/$F60</f>
        <v>10</v>
      </c>
      <c r="ER60" s="50">
        <f>SUM(EM60:EP60)/$F60</f>
        <v>1</v>
      </c>
      <c r="ES60" s="58">
        <f>(EK60+EQ60)/2</f>
        <v>10</v>
      </c>
      <c r="ET60" s="52">
        <f>(SUM(EH60:EJ60)+SUM(EN60:EP60))/($F60*2)</f>
        <v>1</v>
      </c>
      <c r="EU60" s="70"/>
      <c r="EV60" s="69"/>
      <c r="EW60" s="69">
        <v>61</v>
      </c>
      <c r="EX60" s="90"/>
      <c r="EY60" s="53">
        <f>(EU60*0+EV60*5+EW60*7.5+EX60*10)/$F60</f>
        <v>6.1</v>
      </c>
      <c r="EZ60" s="54">
        <v>1</v>
      </c>
      <c r="FA60" s="70"/>
      <c r="FB60" s="69"/>
      <c r="FC60" s="69"/>
      <c r="FD60" s="69">
        <v>75</v>
      </c>
      <c r="FE60" s="55">
        <f>(FA60*0+FB60*5+FC60*7.5+FD60*10)/$F60</f>
        <v>10</v>
      </c>
      <c r="FF60" s="56">
        <f>SUM(FB60:FD60)/$F60</f>
        <v>1</v>
      </c>
      <c r="FG60" s="70"/>
      <c r="FH60" s="69"/>
      <c r="FI60" s="69"/>
      <c r="FJ60" s="69">
        <v>75</v>
      </c>
      <c r="FK60" s="37">
        <f>(FG60*0+FH60*5+FI60*7.5+FJ60*10)/$F60</f>
        <v>10</v>
      </c>
      <c r="FL60" s="57">
        <f>SUM(FH60:FJ60)/$F60</f>
        <v>1</v>
      </c>
      <c r="FM60" s="58">
        <f>(EY60+FE60+FK60)/3</f>
        <v>8.7000000000000011</v>
      </c>
      <c r="FN60" s="59">
        <v>1</v>
      </c>
      <c r="FO60" s="92"/>
      <c r="FP60" s="92"/>
      <c r="FQ60" s="92"/>
      <c r="FR60" s="92"/>
      <c r="FS60" s="92"/>
      <c r="FT60" s="92"/>
      <c r="FU60" s="92"/>
      <c r="FV60" s="92"/>
      <c r="FW60" s="92"/>
      <c r="FX60" s="92"/>
    </row>
    <row r="61" spans="1:180" ht="55.5" customHeight="1">
      <c r="A61" s="86">
        <v>50</v>
      </c>
      <c r="B61" s="85">
        <v>53</v>
      </c>
      <c r="C61" s="149" t="s">
        <v>196</v>
      </c>
      <c r="D61" s="149"/>
      <c r="E61" s="86">
        <v>256</v>
      </c>
      <c r="F61" s="87">
        <v>64</v>
      </c>
      <c r="G61" s="88">
        <v>1</v>
      </c>
      <c r="H61" s="69">
        <v>1</v>
      </c>
      <c r="I61" s="69">
        <v>1</v>
      </c>
      <c r="J61" s="69">
        <v>1</v>
      </c>
      <c r="K61" s="69">
        <v>1</v>
      </c>
      <c r="L61" s="69">
        <v>1</v>
      </c>
      <c r="M61" s="89">
        <v>1</v>
      </c>
      <c r="N61" s="60"/>
      <c r="O61" s="76"/>
      <c r="P61" s="76"/>
      <c r="Q61" s="76" t="s">
        <v>172</v>
      </c>
      <c r="R61" s="77" t="s">
        <v>197</v>
      </c>
      <c r="S61" s="35">
        <f>(SUM(G61:M61)*1.43+(N61*0+O61*2.5+P61*5+Q61*7.5+R61*10)/$F61)/2</f>
        <v>9.809687499999999</v>
      </c>
      <c r="T61" s="88">
        <v>1</v>
      </c>
      <c r="U61" s="69">
        <v>1</v>
      </c>
      <c r="V61" s="69">
        <v>1</v>
      </c>
      <c r="W61" s="69">
        <v>1</v>
      </c>
      <c r="X61" s="69">
        <v>1</v>
      </c>
      <c r="Y61" s="69">
        <v>1</v>
      </c>
      <c r="Z61" s="69">
        <v>1</v>
      </c>
      <c r="AA61" s="69">
        <v>1</v>
      </c>
      <c r="AB61" s="69">
        <v>1</v>
      </c>
      <c r="AC61" s="89">
        <v>1</v>
      </c>
      <c r="AD61" s="60"/>
      <c r="AE61" s="76"/>
      <c r="AF61" s="76"/>
      <c r="AG61" s="76" t="s">
        <v>169</v>
      </c>
      <c r="AH61" s="79" t="s">
        <v>198</v>
      </c>
      <c r="AI61" s="35">
        <f>(SUM(T61:AC61)*1+(AD61*0+AE61*2.5+AF61*5+AG61*7.5+AH61*10)/$F61)/2</f>
        <v>9.94140625</v>
      </c>
      <c r="AJ61" s="60" t="s">
        <v>135</v>
      </c>
      <c r="AK61" s="76" t="s">
        <v>135</v>
      </c>
      <c r="AL61" s="76"/>
      <c r="AM61" s="77"/>
      <c r="AN61" s="60"/>
      <c r="AO61" s="76"/>
      <c r="AP61" s="76" t="s">
        <v>199</v>
      </c>
      <c r="AQ61" s="76" t="s">
        <v>200</v>
      </c>
      <c r="AR61" s="77" t="s">
        <v>167</v>
      </c>
      <c r="AS61" s="35">
        <f>(SUM(AJ61:AM61)*2.5+(AN61*0+AO61*2.5+AP61*5+AQ61*7.5+AR61*10)/$F61)/2</f>
        <v>2.65625</v>
      </c>
      <c r="AT61" s="60" t="s">
        <v>135</v>
      </c>
      <c r="AU61" s="76"/>
      <c r="AV61" s="76"/>
      <c r="AW61" s="77"/>
      <c r="AX61" s="60"/>
      <c r="AY61" s="76"/>
      <c r="AZ61" s="76" t="s">
        <v>174</v>
      </c>
      <c r="BA61" s="76" t="s">
        <v>201</v>
      </c>
      <c r="BB61" s="77" t="s">
        <v>169</v>
      </c>
      <c r="BC61" s="35">
        <f>(SUM(AT61:AW61)*2.5+(AX61*0+AY61*2.5+AZ61*5+BA61*7.5+BB61*10)/$F61)/2</f>
        <v>3.7109375</v>
      </c>
      <c r="BD61" s="36">
        <f>(S61+AI61+AS61+BC61)/4</f>
        <v>6.5295703124999998</v>
      </c>
      <c r="BE61" s="60" t="s">
        <v>135</v>
      </c>
      <c r="BF61" s="76" t="s">
        <v>135</v>
      </c>
      <c r="BG61" s="76" t="s">
        <v>135</v>
      </c>
      <c r="BH61" s="76"/>
      <c r="BI61" s="76"/>
      <c r="BJ61" s="77" t="s">
        <v>135</v>
      </c>
      <c r="BK61" s="78"/>
      <c r="BL61" s="76" t="s">
        <v>135</v>
      </c>
      <c r="BM61" s="76" t="s">
        <v>199</v>
      </c>
      <c r="BN61" s="76" t="s">
        <v>135</v>
      </c>
      <c r="BO61" s="79" t="s">
        <v>200</v>
      </c>
      <c r="BP61" s="35">
        <f>(SUM(BE61:BJ61)*1.67+(BK61*0+BL61*2.5+BM61*5+BN61*7.5+BO61*10)/$F61)/2</f>
        <v>2.65625</v>
      </c>
      <c r="BQ61" s="60"/>
      <c r="BR61" s="76"/>
      <c r="BS61" s="77"/>
      <c r="BT61" s="78"/>
      <c r="BU61" s="69">
        <v>1</v>
      </c>
      <c r="BV61" s="69">
        <v>63</v>
      </c>
      <c r="BW61" s="76"/>
      <c r="BX61" s="79"/>
      <c r="BY61" s="79"/>
      <c r="BZ61" s="35">
        <f>(SUM(BQ61:BS61)*3.33+(BT61*0+BU61*0+BV61*2.5+BW61*5+BX61*7.5+BY61*10)/$F61)/2</f>
        <v>1.23046875</v>
      </c>
      <c r="CA61" s="88">
        <v>1</v>
      </c>
      <c r="CB61" s="69"/>
      <c r="CC61" s="69">
        <v>1</v>
      </c>
      <c r="CD61" s="89"/>
      <c r="CE61" s="91"/>
      <c r="CF61" s="69">
        <v>62</v>
      </c>
      <c r="CG61" s="69"/>
      <c r="CH61" s="70"/>
      <c r="CI61" s="69">
        <v>2</v>
      </c>
      <c r="CJ61" s="35">
        <f>(SUM(CA61:CD61)*2.5+(CE61*0+CF61*2.5+CG61*5+CH61*7.5+CI61*10)/$F61)/2</f>
        <v>3.8671875</v>
      </c>
      <c r="CK61" s="88"/>
      <c r="CL61" s="69"/>
      <c r="CM61" s="69"/>
      <c r="CN61" s="90">
        <v>1</v>
      </c>
      <c r="CO61" s="79"/>
      <c r="CP61" s="79"/>
      <c r="CQ61" s="77"/>
      <c r="CR61" s="78"/>
      <c r="CS61" s="76"/>
      <c r="CT61" s="76"/>
      <c r="CU61" s="76" t="s">
        <v>167</v>
      </c>
      <c r="CV61" s="76" t="s">
        <v>202</v>
      </c>
      <c r="CW61" s="35">
        <f>(SUM(CK61:CQ61)*1.43+(CR61*0+CS61*2.5+CT61*5+CU61*7.5+CV61*10)/$F61)/2</f>
        <v>5.6759374999999999</v>
      </c>
      <c r="CX61" s="88">
        <v>1</v>
      </c>
      <c r="CY61" s="69">
        <v>1</v>
      </c>
      <c r="CZ61" s="89">
        <v>1</v>
      </c>
      <c r="DA61" s="78"/>
      <c r="DB61" s="76"/>
      <c r="DC61" s="76"/>
      <c r="DD61" s="76"/>
      <c r="DE61" s="76" t="s">
        <v>169</v>
      </c>
      <c r="DF61" s="76" t="s">
        <v>198</v>
      </c>
      <c r="DG61" s="35">
        <f>(SUM(CX61:CZ61)*3.33+(DA61*0+DB61*0+DC61*2.5+DD61*5+DE61*7.5+DF61*10)/$F61)/2</f>
        <v>9.936406250000001</v>
      </c>
      <c r="DH61" s="60" t="s">
        <v>135</v>
      </c>
      <c r="DI61" s="76"/>
      <c r="DJ61" s="76"/>
      <c r="DK61" s="77"/>
      <c r="DL61" s="78"/>
      <c r="DM61" s="76"/>
      <c r="DN61" s="76" t="s">
        <v>203</v>
      </c>
      <c r="DO61" s="76" t="s">
        <v>200</v>
      </c>
      <c r="DP61" s="76"/>
      <c r="DQ61" s="35">
        <f>(SUM(DH61:DK61)*3.33+(DL61*0+DM61*2.5+DN61*5+DO61*7.5+DP61*10)/$F61)/2</f>
        <v>2.578125</v>
      </c>
      <c r="DR61" s="60"/>
      <c r="DS61" s="76"/>
      <c r="DT61" s="76"/>
      <c r="DU61" s="76"/>
      <c r="DV61" s="76"/>
      <c r="DW61" s="76"/>
      <c r="DX61" s="76"/>
      <c r="DY61" s="77"/>
      <c r="DZ61" s="78" t="s">
        <v>204</v>
      </c>
      <c r="EA61" s="76"/>
      <c r="EB61" s="76"/>
      <c r="EC61" s="76"/>
      <c r="ED61" s="76"/>
      <c r="EE61" s="35">
        <f>(SUM(DR61:DY61)*1.25+(DZ61*0+EA61*2.5+EB61*5+EC61*7.5+ED61*10)/$F61)/2</f>
        <v>0</v>
      </c>
      <c r="EF61" s="36">
        <f>(CW61+DG61+DQ61+EE61+CJ61+BZ61+BP61)/7</f>
        <v>3.7063392857142858</v>
      </c>
      <c r="EG61" s="60"/>
      <c r="EH61" s="76"/>
      <c r="EI61" s="76" t="s">
        <v>205</v>
      </c>
      <c r="EJ61" s="77" t="s">
        <v>206</v>
      </c>
      <c r="EK61" s="48">
        <f>(EG61*0+EH61*5+EI61*7.5+EJ61*10)/$F61</f>
        <v>9.375</v>
      </c>
      <c r="EL61" s="62">
        <v>1</v>
      </c>
      <c r="EM61" s="78"/>
      <c r="EN61" s="76"/>
      <c r="EO61" s="76" t="s">
        <v>207</v>
      </c>
      <c r="EP61" s="76" t="s">
        <v>208</v>
      </c>
      <c r="EQ61" s="37">
        <f>(EM61*0+EN61*5+EO61*7.5+EP61*10)/$F61</f>
        <v>9.6484375</v>
      </c>
      <c r="ER61" s="50">
        <v>1</v>
      </c>
      <c r="ES61" s="51">
        <f>(EK61+EQ61)/2</f>
        <v>9.51171875</v>
      </c>
      <c r="ET61" s="52">
        <v>1</v>
      </c>
      <c r="EU61" s="78" t="s">
        <v>175</v>
      </c>
      <c r="EV61" s="76" t="s">
        <v>176</v>
      </c>
      <c r="EW61" s="76" t="s">
        <v>169</v>
      </c>
      <c r="EX61" s="79" t="s">
        <v>209</v>
      </c>
      <c r="EY61" s="53">
        <f>(EU61*0+EV61*5+EW61*7.5+EX61*10)/$F61</f>
        <v>7.1484375</v>
      </c>
      <c r="EZ61" s="54">
        <v>0.8125</v>
      </c>
      <c r="FA61" s="78"/>
      <c r="FB61" s="76" t="s">
        <v>210</v>
      </c>
      <c r="FC61" s="76" t="s">
        <v>174</v>
      </c>
      <c r="FD61" s="76" t="s">
        <v>211</v>
      </c>
      <c r="FE61" s="55">
        <f>(FA61*0+FB61*5+FC61*7.5+FD61*10)/$F61</f>
        <v>9.3359375</v>
      </c>
      <c r="FF61" s="56">
        <v>1</v>
      </c>
      <c r="FG61" s="78"/>
      <c r="FH61" s="76" t="s">
        <v>210</v>
      </c>
      <c r="FI61" s="76" t="s">
        <v>200</v>
      </c>
      <c r="FJ61" s="76" t="s">
        <v>197</v>
      </c>
      <c r="FK61" s="37">
        <f>(FG61*0+FH61*5+FI61*7.5+FJ61*10)/$F61</f>
        <v>9.375</v>
      </c>
      <c r="FL61" s="57">
        <v>1</v>
      </c>
      <c r="FM61" s="58">
        <f>(EY61+FE61+FK61)/3</f>
        <v>8.6197916666666661</v>
      </c>
      <c r="FN61" s="59">
        <v>0.9375</v>
      </c>
      <c r="FO61" s="92"/>
      <c r="FP61" s="92"/>
      <c r="FQ61" s="92"/>
      <c r="FR61" s="92"/>
      <c r="FS61" s="92"/>
      <c r="FT61" s="92"/>
      <c r="FU61" s="92"/>
      <c r="FV61" s="92"/>
      <c r="FW61" s="92"/>
      <c r="FX61" s="92"/>
    </row>
    <row r="62" spans="1:180" ht="55.5" customHeight="1">
      <c r="A62" s="86">
        <v>51</v>
      </c>
      <c r="B62" s="85">
        <v>54</v>
      </c>
      <c r="C62" s="149" t="s">
        <v>212</v>
      </c>
      <c r="D62" s="149"/>
      <c r="E62" s="86">
        <v>325</v>
      </c>
      <c r="F62" s="87">
        <v>68</v>
      </c>
      <c r="G62" s="88">
        <v>1</v>
      </c>
      <c r="H62" s="69">
        <v>1</v>
      </c>
      <c r="I62" s="69">
        <v>1</v>
      </c>
      <c r="J62" s="69">
        <v>1</v>
      </c>
      <c r="K62" s="69">
        <v>1</v>
      </c>
      <c r="L62" s="69">
        <v>1</v>
      </c>
      <c r="M62" s="89">
        <v>1</v>
      </c>
      <c r="N62" s="88"/>
      <c r="O62" s="88"/>
      <c r="P62" s="88"/>
      <c r="Q62" s="69">
        <v>17</v>
      </c>
      <c r="R62" s="89">
        <v>51</v>
      </c>
      <c r="S62" s="35">
        <f>(SUM(G62:M62)*1.43+(N62*0+O62*2.5+P62*5+Q62*7.5+R62*10)/$F62)/2</f>
        <v>9.692499999999999</v>
      </c>
      <c r="T62" s="88">
        <v>1</v>
      </c>
      <c r="U62" s="69">
        <v>1</v>
      </c>
      <c r="V62" s="69">
        <v>1</v>
      </c>
      <c r="W62" s="69">
        <v>1</v>
      </c>
      <c r="X62" s="69">
        <v>1</v>
      </c>
      <c r="Y62" s="69">
        <v>1</v>
      </c>
      <c r="Z62" s="69">
        <v>1</v>
      </c>
      <c r="AA62" s="69">
        <v>1</v>
      </c>
      <c r="AB62" s="69">
        <v>1</v>
      </c>
      <c r="AC62" s="88"/>
      <c r="AD62" s="88"/>
      <c r="AE62" s="88"/>
      <c r="AF62" s="88"/>
      <c r="AG62" s="69">
        <v>14</v>
      </c>
      <c r="AH62" s="90">
        <v>54</v>
      </c>
      <c r="AI62" s="35">
        <f>(SUM(T62:AC62)*1+(AD62*0+AE62*2.5+AF62*5+AG62*7.5+AH62*10)/$F62)/2</f>
        <v>9.242647058823529</v>
      </c>
      <c r="AJ62" s="90">
        <v>1</v>
      </c>
      <c r="AK62" s="69">
        <v>1</v>
      </c>
      <c r="AL62" s="69"/>
      <c r="AM62" s="70"/>
      <c r="AN62" s="88"/>
      <c r="AO62" s="88"/>
      <c r="AP62" s="69">
        <v>6</v>
      </c>
      <c r="AQ62" s="69">
        <v>27</v>
      </c>
      <c r="AR62" s="89">
        <v>35</v>
      </c>
      <c r="AS62" s="35">
        <f>(SUM(AJ62:AM62)*2.5+(AN62*0+AO62*2.5+AP62*5+AQ62*7.5+AR62*10)/$F62)/2</f>
        <v>6.7830882352941178</v>
      </c>
      <c r="AT62" s="87"/>
      <c r="AU62" s="69"/>
      <c r="AV62" s="69"/>
      <c r="AW62" s="77"/>
      <c r="AX62" s="69"/>
      <c r="AY62" s="69"/>
      <c r="AZ62" s="69"/>
      <c r="BA62" s="69"/>
      <c r="BB62" s="70"/>
      <c r="BC62" s="35">
        <f>(SUM(AT62:AW62)*2.5+(AX62*0+AY62*2.5+AZ62*5+BA62*7.5+BB62*10)/$F62)/2</f>
        <v>0</v>
      </c>
      <c r="BD62" s="36">
        <f>(S62+AI62+AS62+BC62)/4</f>
        <v>6.4295588235294119</v>
      </c>
      <c r="BE62" s="89">
        <v>1</v>
      </c>
      <c r="BF62" s="88"/>
      <c r="BG62" s="89">
        <v>1</v>
      </c>
      <c r="BH62" s="89">
        <v>1</v>
      </c>
      <c r="BI62" s="88"/>
      <c r="BJ62" s="88"/>
      <c r="BK62" s="88"/>
      <c r="BL62" s="69">
        <v>6</v>
      </c>
      <c r="BM62" s="69">
        <v>6</v>
      </c>
      <c r="BN62" s="69">
        <v>29</v>
      </c>
      <c r="BO62" s="90">
        <v>27</v>
      </c>
      <c r="BP62" s="35">
        <f>(SUM(BE62:BJ62)*1.67+(BK62*0+BL62*2.5+BM62*5+BN62*7.5+BO62*10)/$F62)/2</f>
        <v>6.4204411764705878</v>
      </c>
      <c r="BQ62" s="89">
        <v>1</v>
      </c>
      <c r="BR62" s="89">
        <v>1</v>
      </c>
      <c r="BS62" s="88"/>
      <c r="BT62" s="88"/>
      <c r="BU62" s="69">
        <v>27</v>
      </c>
      <c r="BV62" s="69">
        <v>24</v>
      </c>
      <c r="BW62" s="69">
        <v>17</v>
      </c>
      <c r="BX62" s="90">
        <v>67</v>
      </c>
      <c r="BY62" s="90">
        <v>1</v>
      </c>
      <c r="BZ62" s="35">
        <f>(SUM(BQ62:BS62)*3.33+(BT62*0+BU62*0+BV62*2.5+BW62*5+BX62*7.5+BY62*10)/$F62)/2</f>
        <v>8.1645588235294113</v>
      </c>
      <c r="CA62" s="88"/>
      <c r="CB62" s="88"/>
      <c r="CC62" s="88"/>
      <c r="CD62" s="88"/>
      <c r="CE62" s="91"/>
      <c r="CF62" s="69">
        <v>10</v>
      </c>
      <c r="CG62" s="69">
        <v>3</v>
      </c>
      <c r="CH62" s="70">
        <v>7</v>
      </c>
      <c r="CI62" s="69">
        <v>48</v>
      </c>
      <c r="CJ62" s="35">
        <f>(SUM(CA62:CD62)*2.5+(CE62*0+CF62*2.5+CG62*5+CH62*7.5+CI62*10)/$F62)/2</f>
        <v>4.2095588235294121</v>
      </c>
      <c r="CK62" s="88"/>
      <c r="CL62" s="88"/>
      <c r="CM62" s="88"/>
      <c r="CN62" s="89">
        <v>1</v>
      </c>
      <c r="CO62" s="88"/>
      <c r="CP62" s="88"/>
      <c r="CQ62" s="89">
        <v>1</v>
      </c>
      <c r="CR62" s="70">
        <v>2</v>
      </c>
      <c r="CS62" s="88"/>
      <c r="CT62" s="69">
        <v>14</v>
      </c>
      <c r="CU62" s="69">
        <v>26</v>
      </c>
      <c r="CV62" s="69">
        <v>26</v>
      </c>
      <c r="CW62" s="35">
        <f>(SUM(CK62:CQ62)*1.43+(CR62*0+CS62*2.5+CT62*5+CU62*7.5+CV62*10)/$F62)/2</f>
        <v>5.2902941176470586</v>
      </c>
      <c r="CX62" s="89">
        <v>1</v>
      </c>
      <c r="CY62" s="64">
        <v>0.64</v>
      </c>
      <c r="CZ62" s="64">
        <v>1</v>
      </c>
      <c r="DA62" s="88"/>
      <c r="DB62" s="88"/>
      <c r="DC62" s="88"/>
      <c r="DD62" s="88"/>
      <c r="DE62" s="88"/>
      <c r="DF62" s="69">
        <v>33</v>
      </c>
      <c r="DG62" s="35">
        <f>(SUM(CX62:CZ62)*3.33+(DA62*0+DB62*0+DC62*2.5+DD62*5+DE62*7.5+DF62*10)/$F62)/2</f>
        <v>6.8220705882352934</v>
      </c>
      <c r="DH62" s="88"/>
      <c r="DI62" s="88"/>
      <c r="DJ62" s="88"/>
      <c r="DK62" s="88"/>
      <c r="DL62" s="70">
        <v>55</v>
      </c>
      <c r="DM62" s="88"/>
      <c r="DN62" s="69">
        <v>4</v>
      </c>
      <c r="DO62" s="69">
        <v>2</v>
      </c>
      <c r="DP62" s="69">
        <v>7</v>
      </c>
      <c r="DQ62" s="35">
        <f>(SUM(DH62:DK62)*3.33+(DL62*0+DM62*2.5+DN62*5+DO62*7.5+DP62*10)/$F62)/2</f>
        <v>0.7720588235294118</v>
      </c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35">
        <f>(SUM(DR62:DY62)*1.25+(DZ62*0+EA62*2.5+EB62*5+EC62*7.5+ED62*10)/$F62)/2</f>
        <v>0</v>
      </c>
      <c r="EF62" s="36">
        <f>(CW62+DG62+DQ62+EE62+CJ62+BZ62+BP62)/7</f>
        <v>4.5255689075630254</v>
      </c>
      <c r="EG62" s="88"/>
      <c r="EH62" s="69">
        <v>1</v>
      </c>
      <c r="EI62" s="69">
        <v>1</v>
      </c>
      <c r="EJ62" s="89">
        <v>66</v>
      </c>
      <c r="EK62" s="48">
        <f>(EG62*0+EH62*5+EI62*7.5+EJ62*10)/$F62</f>
        <v>9.889705882352942</v>
      </c>
      <c r="EL62" s="62">
        <f>SUM(EG62:EJ62)/$F62</f>
        <v>1</v>
      </c>
      <c r="EM62" s="70"/>
      <c r="EN62" s="69"/>
      <c r="EO62" s="70"/>
      <c r="EP62" s="69">
        <v>68</v>
      </c>
      <c r="EQ62" s="37">
        <f>(EM62*0+EN62*5+EO62*7.5+EP62*10)/$F62</f>
        <v>10</v>
      </c>
      <c r="ER62" s="50">
        <f>SUM(EM62:EP62)/$F62</f>
        <v>1</v>
      </c>
      <c r="ES62" s="51">
        <f>(EK62+EQ62)/2</f>
        <v>9.944852941176471</v>
      </c>
      <c r="ET62" s="52">
        <f>(SUM(EH62:EJ62)+SUM(EN62:EP62))/($F62*2)</f>
        <v>1</v>
      </c>
      <c r="EU62" s="70"/>
      <c r="EV62" s="69">
        <v>7</v>
      </c>
      <c r="EW62" s="69">
        <v>16</v>
      </c>
      <c r="EX62" s="90">
        <v>45</v>
      </c>
      <c r="EY62" s="53">
        <f>(EU62*0+EV62*5+EW62*7.5+EX62*10)/$F62</f>
        <v>8.8970588235294112</v>
      </c>
      <c r="EZ62" s="54">
        <f>SUM(EV62:EX62)/$F62</f>
        <v>1</v>
      </c>
      <c r="FA62" s="70"/>
      <c r="FB62" s="69">
        <v>3</v>
      </c>
      <c r="FC62" s="69">
        <v>8</v>
      </c>
      <c r="FD62" s="69">
        <v>57</v>
      </c>
      <c r="FE62" s="55">
        <f>(FA62*0+FB62*5+FC62*7.5+FD62*10)/$F62</f>
        <v>9.485294117647058</v>
      </c>
      <c r="FF62" s="56">
        <f>SUM(FB62:FD62)/$F62</f>
        <v>1</v>
      </c>
      <c r="FG62" s="88"/>
      <c r="FH62" s="69">
        <v>2</v>
      </c>
      <c r="FI62" s="69">
        <v>10</v>
      </c>
      <c r="FJ62" s="69">
        <v>56</v>
      </c>
      <c r="FK62" s="37">
        <f>(FG62*0+FH62*5+FI62*7.5+FJ62*10)/$F62</f>
        <v>9.485294117647058</v>
      </c>
      <c r="FL62" s="57">
        <f>SUM(FH62:FJ62)/$F62</f>
        <v>1</v>
      </c>
      <c r="FM62" s="58">
        <f>(EY62+FE62+FK62)/3</f>
        <v>9.2892156862745097</v>
      </c>
      <c r="FN62" s="59">
        <v>1</v>
      </c>
      <c r="FO62" s="92"/>
      <c r="FP62" s="92"/>
      <c r="FQ62" s="92"/>
      <c r="FR62" s="92"/>
      <c r="FS62" s="92"/>
      <c r="FT62" s="92"/>
      <c r="FU62" s="92"/>
      <c r="FV62" s="92"/>
      <c r="FW62" s="92"/>
      <c r="FX62" s="92"/>
    </row>
    <row r="63" spans="1:180" ht="56.25" customHeight="1">
      <c r="A63" s="86">
        <v>52</v>
      </c>
      <c r="B63" s="85">
        <v>55</v>
      </c>
      <c r="C63" s="149" t="s">
        <v>213</v>
      </c>
      <c r="D63" s="149"/>
      <c r="E63" s="86">
        <v>117</v>
      </c>
      <c r="F63" s="87">
        <v>24</v>
      </c>
      <c r="G63" s="88">
        <v>1</v>
      </c>
      <c r="H63" s="69">
        <v>1</v>
      </c>
      <c r="I63" s="69">
        <v>1</v>
      </c>
      <c r="J63" s="69">
        <v>1</v>
      </c>
      <c r="K63" s="69">
        <v>1</v>
      </c>
      <c r="L63" s="69">
        <v>1</v>
      </c>
      <c r="M63" s="89">
        <v>1</v>
      </c>
      <c r="N63" s="88"/>
      <c r="O63" s="69"/>
      <c r="P63" s="69"/>
      <c r="Q63" s="69">
        <v>13</v>
      </c>
      <c r="R63" s="89">
        <v>11</v>
      </c>
      <c r="S63" s="35">
        <f>(SUM(G63:M63)*1.43+(N63*0+O63*2.5+P63*5+Q63*7.5+R63*10)/$F63)/2</f>
        <v>9.3279166666666669</v>
      </c>
      <c r="T63" s="88">
        <v>1</v>
      </c>
      <c r="U63" s="69">
        <v>1</v>
      </c>
      <c r="V63" s="69"/>
      <c r="W63" s="69"/>
      <c r="X63" s="69">
        <v>1</v>
      </c>
      <c r="Y63" s="69">
        <v>1</v>
      </c>
      <c r="Z63" s="69">
        <v>1</v>
      </c>
      <c r="AA63" s="69">
        <v>1</v>
      </c>
      <c r="AB63" s="69">
        <v>1</v>
      </c>
      <c r="AC63" s="89">
        <v>1</v>
      </c>
      <c r="AD63" s="88"/>
      <c r="AE63" s="69"/>
      <c r="AF63" s="69"/>
      <c r="AG63" s="69">
        <v>11</v>
      </c>
      <c r="AH63" s="90">
        <v>13</v>
      </c>
      <c r="AI63" s="35">
        <f>(SUM(T63:AC63)*1+(AD63*0+AE63*2.5+AF63*5+AG63*7.5+AH63*10)/$F63)/2</f>
        <v>8.4270833333333321</v>
      </c>
      <c r="AJ63" s="88">
        <v>1</v>
      </c>
      <c r="AK63" s="69">
        <v>1</v>
      </c>
      <c r="AL63" s="69"/>
      <c r="AM63" s="89"/>
      <c r="AN63" s="88">
        <v>1</v>
      </c>
      <c r="AO63" s="69"/>
      <c r="AP63" s="69">
        <v>7</v>
      </c>
      <c r="AQ63" s="69">
        <v>14</v>
      </c>
      <c r="AR63" s="89">
        <v>2</v>
      </c>
      <c r="AS63" s="35">
        <f>(SUM(AJ63:AM63)*2.5+(AN63*0+AO63*2.5+AP63*5+AQ63*7.5+AR63*10)/$F63)/2</f>
        <v>5.8333333333333339</v>
      </c>
      <c r="AT63" s="88"/>
      <c r="AU63" s="69"/>
      <c r="AV63" s="69"/>
      <c r="AW63" s="89"/>
      <c r="AX63" s="88"/>
      <c r="AY63" s="69"/>
      <c r="AZ63" s="69"/>
      <c r="BA63" s="69">
        <v>18</v>
      </c>
      <c r="BB63" s="89">
        <v>6</v>
      </c>
      <c r="BC63" s="35">
        <f>(SUM(AT63:AW63)*2.5+(AX63*0+AY63*2.5+AZ63*5+BA63*7.5+BB63*10)/$F63)/2</f>
        <v>4.0625</v>
      </c>
      <c r="BD63" s="36">
        <f>(S63+AI63+AS63+BC63)/4</f>
        <v>6.9127083333333328</v>
      </c>
      <c r="BE63" s="88">
        <v>1</v>
      </c>
      <c r="BF63" s="69">
        <v>1</v>
      </c>
      <c r="BG63" s="69">
        <v>1</v>
      </c>
      <c r="BH63" s="69">
        <v>1</v>
      </c>
      <c r="BI63" s="69">
        <v>1</v>
      </c>
      <c r="BJ63" s="89"/>
      <c r="BK63" s="70"/>
      <c r="BL63" s="69">
        <v>1</v>
      </c>
      <c r="BM63" s="69">
        <v>6</v>
      </c>
      <c r="BN63" s="69">
        <v>10</v>
      </c>
      <c r="BO63" s="90">
        <v>7</v>
      </c>
      <c r="BP63" s="35">
        <f>(SUM(BE63:BJ63)*1.67+(BK63*0+BL63*2.5+BM63*5+BN63*7.5+BO63*10)/$F63)/2</f>
        <v>7.8729166666666668</v>
      </c>
      <c r="BQ63" s="88">
        <v>1</v>
      </c>
      <c r="BR63" s="69">
        <v>1</v>
      </c>
      <c r="BS63" s="89"/>
      <c r="BT63" s="70">
        <v>1</v>
      </c>
      <c r="BU63" s="69">
        <v>7</v>
      </c>
      <c r="BV63" s="69">
        <v>9</v>
      </c>
      <c r="BW63" s="69">
        <v>7</v>
      </c>
      <c r="BX63" s="90"/>
      <c r="BY63" s="90"/>
      <c r="BZ63" s="35">
        <f>(SUM(BQ63:BS63)*3.33+(BT63*0+BU63*0+BV63*2.5+BW63*5+BX63*7.5+BY63*10)/$F63)/2</f>
        <v>4.527916666666667</v>
      </c>
      <c r="CA63" s="88">
        <v>1</v>
      </c>
      <c r="CB63" s="69"/>
      <c r="CC63" s="69"/>
      <c r="CD63" s="89"/>
      <c r="CE63" s="91"/>
      <c r="CF63" s="69">
        <v>3</v>
      </c>
      <c r="CG63" s="69">
        <v>2</v>
      </c>
      <c r="CH63" s="70">
        <v>11</v>
      </c>
      <c r="CI63" s="69">
        <v>8</v>
      </c>
      <c r="CJ63" s="35">
        <f>(SUM(CA63:CD63)*2.5+(CE63*0+CF63*2.5+CG63*5+CH63*7.5+CI63*10)/$F63)/2</f>
        <v>5</v>
      </c>
      <c r="CK63" s="88"/>
      <c r="CL63" s="69"/>
      <c r="CM63" s="69"/>
      <c r="CN63" s="90">
        <v>1</v>
      </c>
      <c r="CO63" s="90"/>
      <c r="CP63" s="90"/>
      <c r="CQ63" s="89"/>
      <c r="CR63" s="70"/>
      <c r="CS63" s="69"/>
      <c r="CT63" s="69">
        <v>1</v>
      </c>
      <c r="CU63" s="69">
        <v>6</v>
      </c>
      <c r="CV63" s="69">
        <v>17</v>
      </c>
      <c r="CW63" s="35">
        <f>(SUM(CK63:CQ63)*1.43+(CR63*0+CS63*2.5+CT63*5+CU63*7.5+CV63*10)/$F63)/2</f>
        <v>5.2983333333333329</v>
      </c>
      <c r="CX63" s="88">
        <v>1</v>
      </c>
      <c r="CY63" s="63">
        <v>1</v>
      </c>
      <c r="CZ63" s="64"/>
      <c r="DA63" s="70"/>
      <c r="DB63" s="69"/>
      <c r="DC63" s="69"/>
      <c r="DD63" s="69">
        <v>2</v>
      </c>
      <c r="DE63" s="69">
        <v>6</v>
      </c>
      <c r="DF63" s="69">
        <v>16</v>
      </c>
      <c r="DG63" s="35">
        <f>(SUM(CX63:CZ63)*3.33+(DA63*0+DB63*0+DC63*2.5+DD63*5+DE63*7.5+DF63*10)/$F63)/2</f>
        <v>7.809166666666667</v>
      </c>
      <c r="DH63" s="88"/>
      <c r="DI63" s="69"/>
      <c r="DJ63" s="69"/>
      <c r="DK63" s="89"/>
      <c r="DL63" s="70">
        <v>4</v>
      </c>
      <c r="DM63" s="69">
        <v>1</v>
      </c>
      <c r="DN63" s="69">
        <v>7</v>
      </c>
      <c r="DO63" s="69">
        <v>8</v>
      </c>
      <c r="DP63" s="69">
        <v>4</v>
      </c>
      <c r="DQ63" s="35">
        <f>(SUM(DH63:DK63)*3.33+(DL63*0+DM63*2.5+DN63*5+DO63*7.5+DP63*10)/$F63)/2</f>
        <v>2.8645833333333335</v>
      </c>
      <c r="DR63" s="88"/>
      <c r="DS63" s="69"/>
      <c r="DT63" s="69"/>
      <c r="DU63" s="69"/>
      <c r="DV63" s="69"/>
      <c r="DW63" s="69"/>
      <c r="DX63" s="69"/>
      <c r="DY63" s="89"/>
      <c r="DZ63" s="70">
        <v>3</v>
      </c>
      <c r="EA63" s="69">
        <v>9</v>
      </c>
      <c r="EB63" s="69">
        <v>1</v>
      </c>
      <c r="EC63" s="69">
        <v>6</v>
      </c>
      <c r="ED63" s="69">
        <v>5</v>
      </c>
      <c r="EE63" s="35">
        <f>(SUM(DR63:DY63)*1.25+(DZ63*0+EA63*2.5+EB63*5+EC63*7.5+ED63*10)/$F63)/2</f>
        <v>2.5520833333333335</v>
      </c>
      <c r="EF63" s="36">
        <f>(CW63+DG63+DQ63+EE63+CJ63+BZ63+BP63)/7</f>
        <v>5.1321428571428571</v>
      </c>
      <c r="EG63" s="88"/>
      <c r="EH63" s="69"/>
      <c r="EI63" s="69">
        <v>3</v>
      </c>
      <c r="EJ63" s="89">
        <v>21</v>
      </c>
      <c r="EK63" s="48">
        <f>(EG63*0+EH63*5+EI63*7.5+EJ63*10)/$F63</f>
        <v>9.6875</v>
      </c>
      <c r="EL63" s="62">
        <f>SUM(EG63:EJ63)/$F63</f>
        <v>1</v>
      </c>
      <c r="EM63" s="70"/>
      <c r="EN63" s="69"/>
      <c r="EO63" s="69">
        <v>4</v>
      </c>
      <c r="EP63" s="69">
        <v>20</v>
      </c>
      <c r="EQ63" s="37">
        <f>(EM63*0+EN63*5+EO63*7.5+EP63*10)/$F63</f>
        <v>9.5833333333333339</v>
      </c>
      <c r="ER63" s="50">
        <f>SUM(EM63:EP63)/$F63</f>
        <v>1</v>
      </c>
      <c r="ES63" s="51">
        <f>(EK63+EQ63)/2</f>
        <v>9.6354166666666679</v>
      </c>
      <c r="ET63" s="52">
        <f>(SUM(EH63:EJ63)+SUM(EN63:EP63))/($F63*2)</f>
        <v>1</v>
      </c>
      <c r="EU63" s="70"/>
      <c r="EV63" s="69">
        <v>1</v>
      </c>
      <c r="EW63" s="69">
        <v>10</v>
      </c>
      <c r="EX63" s="90">
        <v>13</v>
      </c>
      <c r="EY63" s="53">
        <f>(EU63*0+EV63*5+EW63*7.5+EX63*10)/$F63</f>
        <v>8.75</v>
      </c>
      <c r="EZ63" s="54">
        <f>SUM(EV63:EX63)/$F63</f>
        <v>1</v>
      </c>
      <c r="FA63" s="70"/>
      <c r="FB63" s="69"/>
      <c r="FC63" s="69">
        <v>7</v>
      </c>
      <c r="FD63" s="69">
        <v>17</v>
      </c>
      <c r="FE63" s="55">
        <f>(FA63*0+FB63*5+FC63*7.5+FD63*10)/$F63</f>
        <v>9.2708333333333339</v>
      </c>
      <c r="FF63" s="56">
        <f>SUM(FB63:FD63)/$F63</f>
        <v>1</v>
      </c>
      <c r="FG63" s="70"/>
      <c r="FH63" s="69"/>
      <c r="FI63" s="69">
        <v>2</v>
      </c>
      <c r="FJ63" s="69">
        <v>22</v>
      </c>
      <c r="FK63" s="37">
        <f>(FG63*0+FH63*5+FI63*7.5+FJ63*10)/$F63</f>
        <v>9.7916666666666661</v>
      </c>
      <c r="FL63" s="57">
        <f>SUM(FH63:FJ63)/$F63</f>
        <v>1</v>
      </c>
      <c r="FM63" s="58">
        <f>(EY63+FE63+FK63)/3</f>
        <v>9.2708333333333339</v>
      </c>
      <c r="FN63" s="59">
        <v>1</v>
      </c>
      <c r="FO63" s="92"/>
      <c r="FP63" s="92"/>
      <c r="FQ63" s="92"/>
      <c r="FR63" s="92"/>
      <c r="FS63" s="92"/>
      <c r="FT63" s="92"/>
      <c r="FU63" s="92"/>
      <c r="FV63" s="92"/>
      <c r="FW63" s="92"/>
      <c r="FX63" s="92"/>
    </row>
    <row r="64" spans="1:180" ht="63.75" customHeight="1">
      <c r="A64" s="86">
        <v>53</v>
      </c>
      <c r="B64" s="85">
        <v>56</v>
      </c>
      <c r="C64" s="149" t="s">
        <v>214</v>
      </c>
      <c r="D64" s="149"/>
      <c r="E64" s="86">
        <v>36</v>
      </c>
      <c r="F64" s="87">
        <v>15</v>
      </c>
      <c r="G64" s="88">
        <v>1</v>
      </c>
      <c r="H64" s="69">
        <v>1</v>
      </c>
      <c r="I64" s="69">
        <v>1</v>
      </c>
      <c r="J64" s="69">
        <v>1</v>
      </c>
      <c r="K64" s="69">
        <v>1</v>
      </c>
      <c r="L64" s="69">
        <v>1</v>
      </c>
      <c r="M64" s="89">
        <v>1</v>
      </c>
      <c r="N64" s="88"/>
      <c r="O64" s="69"/>
      <c r="P64" s="69"/>
      <c r="Q64" s="69"/>
      <c r="R64" s="89">
        <v>15</v>
      </c>
      <c r="S64" s="35">
        <f>(SUM(G64:M64)*1.43+(N64*0+O64*2.5+P64*5+Q64*7.5+R64*10)/$F64)/2</f>
        <v>10.004999999999999</v>
      </c>
      <c r="T64" s="88">
        <v>1</v>
      </c>
      <c r="U64" s="69">
        <v>1</v>
      </c>
      <c r="V64" s="69"/>
      <c r="W64" s="69"/>
      <c r="X64" s="69"/>
      <c r="Y64" s="69"/>
      <c r="Z64" s="69"/>
      <c r="AA64" s="69"/>
      <c r="AB64" s="69"/>
      <c r="AC64" s="89"/>
      <c r="AD64" s="88"/>
      <c r="AE64" s="69"/>
      <c r="AF64" s="69"/>
      <c r="AG64" s="69"/>
      <c r="AH64" s="90">
        <v>15</v>
      </c>
      <c r="AI64" s="35">
        <f>(SUM(T64:AC64)*1+(AD64*0+AE64*2.5+AF64*5+AG64*7.5+AH64*10)/$F64)/2</f>
        <v>6</v>
      </c>
      <c r="AJ64" s="88">
        <v>1</v>
      </c>
      <c r="AK64" s="69">
        <v>1</v>
      </c>
      <c r="AL64" s="69"/>
      <c r="AM64" s="89"/>
      <c r="AN64" s="88"/>
      <c r="AO64" s="69"/>
      <c r="AP64" s="69"/>
      <c r="AQ64" s="69">
        <v>10</v>
      </c>
      <c r="AR64" s="89">
        <v>5</v>
      </c>
      <c r="AS64" s="35">
        <f>(SUM(AJ64:AM64)*2.5+(AN64*0+AO64*2.5+AP64*5+AQ64*7.5+AR64*10)/$F64)/2</f>
        <v>6.666666666666667</v>
      </c>
      <c r="AT64" s="88"/>
      <c r="AU64" s="69"/>
      <c r="AV64" s="69"/>
      <c r="AW64" s="89"/>
      <c r="AX64" s="88">
        <v>2</v>
      </c>
      <c r="AY64" s="69">
        <v>6</v>
      </c>
      <c r="AZ64" s="69">
        <v>6</v>
      </c>
      <c r="BA64" s="69">
        <v>1</v>
      </c>
      <c r="BB64" s="89"/>
      <c r="BC64" s="35">
        <f>(SUM(AT64:AW64)*2.5+(AX64*0+AY64*2.5+AZ64*5+BA64*7.5+BB64*10)/$F64)/2</f>
        <v>1.75</v>
      </c>
      <c r="BD64" s="36">
        <f>(S64+AI64+AS64+BC64)/4</f>
        <v>6.1054166666666667</v>
      </c>
      <c r="BE64" s="88"/>
      <c r="BF64" s="69"/>
      <c r="BG64" s="69">
        <v>1</v>
      </c>
      <c r="BH64" s="69"/>
      <c r="BI64" s="69"/>
      <c r="BJ64" s="89"/>
      <c r="BK64" s="70"/>
      <c r="BL64" s="69">
        <v>2</v>
      </c>
      <c r="BM64" s="69">
        <v>13</v>
      </c>
      <c r="BN64" s="69"/>
      <c r="BO64" s="90"/>
      <c r="BP64" s="35">
        <f>(SUM(BE64:BJ64)*1.67+(BK64*0+BL64*2.5+BM64*5+BN64*7.5+BO64*10)/$F64)/2</f>
        <v>3.1683333333333334</v>
      </c>
      <c r="BQ64" s="88">
        <v>1</v>
      </c>
      <c r="BR64" s="69">
        <v>1</v>
      </c>
      <c r="BS64" s="89"/>
      <c r="BT64" s="70"/>
      <c r="BU64" s="69">
        <v>3</v>
      </c>
      <c r="BV64" s="69">
        <v>9</v>
      </c>
      <c r="BW64" s="69">
        <v>3</v>
      </c>
      <c r="BX64" s="90">
        <v>15</v>
      </c>
      <c r="BY64" s="90"/>
      <c r="BZ64" s="35">
        <f>(SUM(BQ64:BS64)*3.33+(BT64*0+BU64*0+BV64*2.5+BW64*5+BX64*7.5+BY64*10)/$F64)/2</f>
        <v>8.33</v>
      </c>
      <c r="CA64" s="88">
        <v>1</v>
      </c>
      <c r="CB64" s="69"/>
      <c r="CC64" s="69"/>
      <c r="CD64" s="89"/>
      <c r="CE64" s="91"/>
      <c r="CF64" s="69">
        <v>15</v>
      </c>
      <c r="CG64" s="69"/>
      <c r="CH64" s="70"/>
      <c r="CI64" s="69"/>
      <c r="CJ64" s="35">
        <f>(SUM(CA64:CD64)*2.5+(CE64*0+CF64*2.5+CG64*5+CH64*7.5+CI64*10)/$F64)/2</f>
        <v>2.5</v>
      </c>
      <c r="CK64" s="88"/>
      <c r="CL64" s="69"/>
      <c r="CM64" s="69"/>
      <c r="CN64" s="90">
        <v>1</v>
      </c>
      <c r="CO64" s="90"/>
      <c r="CP64" s="90"/>
      <c r="CQ64" s="89"/>
      <c r="CR64" s="70"/>
      <c r="CS64" s="69"/>
      <c r="CT64" s="69"/>
      <c r="CU64" s="69"/>
      <c r="CV64" s="69">
        <v>15</v>
      </c>
      <c r="CW64" s="35">
        <f>(SUM(CK64:CQ64)*1.43+(CR64*0+CS64*2.5+CT64*5+CU64*7.5+CV64*10)/$F64)/2</f>
        <v>5.7149999999999999</v>
      </c>
      <c r="CX64" s="88">
        <v>1</v>
      </c>
      <c r="CY64" s="63">
        <v>1</v>
      </c>
      <c r="CZ64" s="64"/>
      <c r="DA64" s="70"/>
      <c r="DB64" s="69"/>
      <c r="DC64" s="69"/>
      <c r="DD64" s="69">
        <v>11</v>
      </c>
      <c r="DE64" s="69">
        <v>4</v>
      </c>
      <c r="DF64" s="69"/>
      <c r="DG64" s="35">
        <f>(SUM(CX64:CZ64)*3.33+(DA64*0+DB64*0+DC64*2.5+DD64*5+DE64*7.5+DF64*10)/$F64)/2</f>
        <v>6.163333333333334</v>
      </c>
      <c r="DH64" s="88">
        <v>1</v>
      </c>
      <c r="DI64" s="69"/>
      <c r="DJ64" s="69"/>
      <c r="DK64" s="89"/>
      <c r="DL64" s="70"/>
      <c r="DM64" s="69"/>
      <c r="DN64" s="69">
        <v>15</v>
      </c>
      <c r="DO64" s="69"/>
      <c r="DP64" s="69"/>
      <c r="DQ64" s="35">
        <f>(SUM(DH64:DK64)*3.33+(DL64*0+DM64*2.5+DN64*5+DO64*7.5+DP64*10)/$F64)/2</f>
        <v>4.165</v>
      </c>
      <c r="DR64" s="88"/>
      <c r="DS64" s="69"/>
      <c r="DT64" s="69"/>
      <c r="DU64" s="69"/>
      <c r="DV64" s="69"/>
      <c r="DW64" s="69"/>
      <c r="DX64" s="69"/>
      <c r="DY64" s="89"/>
      <c r="DZ64" s="70"/>
      <c r="EA64" s="69"/>
      <c r="EB64" s="69"/>
      <c r="EC64" s="69"/>
      <c r="ED64" s="69"/>
      <c r="EE64" s="35">
        <f>(SUM(DR64:DY64)*1.25+(DZ64*0+EA64*2.5+EB64*5+EC64*7.5+ED64*10)/$F64)/2</f>
        <v>0</v>
      </c>
      <c r="EF64" s="36">
        <f>(CW64+DG64+DQ64+EE64+CJ64+BZ64+BP64)/7</f>
        <v>4.291666666666667</v>
      </c>
      <c r="EG64" s="88"/>
      <c r="EH64" s="69">
        <v>3</v>
      </c>
      <c r="EI64" s="69">
        <v>6</v>
      </c>
      <c r="EJ64" s="89">
        <v>6</v>
      </c>
      <c r="EK64" s="48">
        <f>(EG64*0+EH64*5+EI64*7.5+EJ64*10)/$F64</f>
        <v>8</v>
      </c>
      <c r="EL64" s="62">
        <f>SUM(EG64:EJ64)/$F64</f>
        <v>1</v>
      </c>
      <c r="EM64" s="70"/>
      <c r="EN64" s="69">
        <v>3</v>
      </c>
      <c r="EO64" s="69">
        <v>6</v>
      </c>
      <c r="EP64" s="69">
        <v>6</v>
      </c>
      <c r="EQ64" s="37">
        <f>(EM64*0+EN64*5+EO64*7.5+EP64*10)/$F64</f>
        <v>8</v>
      </c>
      <c r="ER64" s="50">
        <f>SUM(EM64:EP64)/$F64</f>
        <v>1</v>
      </c>
      <c r="ES64" s="51">
        <f>(EK64+EQ64)/2</f>
        <v>8</v>
      </c>
      <c r="ET64" s="52">
        <f>(SUM(EH64:EJ64)+SUM(EN64:EP64))/($F64*2)</f>
        <v>1</v>
      </c>
      <c r="EU64" s="70"/>
      <c r="EV64" s="69">
        <v>3</v>
      </c>
      <c r="EW64" s="69">
        <v>6</v>
      </c>
      <c r="EX64" s="90">
        <v>6</v>
      </c>
      <c r="EY64" s="53">
        <f>(EU64*0+EV64*5+EW64*7.5+EX64*10)/$F64</f>
        <v>8</v>
      </c>
      <c r="EZ64" s="54">
        <f>SUM(EV64:EX64)/$F64</f>
        <v>1</v>
      </c>
      <c r="FA64" s="70"/>
      <c r="FB64" s="69">
        <v>5</v>
      </c>
      <c r="FC64" s="69">
        <v>10</v>
      </c>
      <c r="FD64" s="69"/>
      <c r="FE64" s="55">
        <f>(FA64*0+FB64*5+FC64*7.5+FD64*10)/$F64</f>
        <v>6.666666666666667</v>
      </c>
      <c r="FF64" s="56">
        <f>SUM(FB64:FD64)/$F64</f>
        <v>1</v>
      </c>
      <c r="FG64" s="70"/>
      <c r="FH64" s="69">
        <v>2</v>
      </c>
      <c r="FI64" s="69">
        <v>13</v>
      </c>
      <c r="FJ64" s="69"/>
      <c r="FK64" s="37">
        <f>(FG64*0+FH64*5+FI64*7.5+FJ64*10)/$F64</f>
        <v>7.166666666666667</v>
      </c>
      <c r="FL64" s="57">
        <f>SUM(FH64:FJ64)/$F64</f>
        <v>1</v>
      </c>
      <c r="FM64" s="58">
        <f>(EY64+FE64+FK64)/3</f>
        <v>7.2777777777777786</v>
      </c>
      <c r="FN64" s="59">
        <v>1</v>
      </c>
      <c r="FO64" s="92"/>
      <c r="FP64" s="92"/>
      <c r="FQ64" s="92"/>
      <c r="FR64" s="92"/>
      <c r="FS64" s="92"/>
      <c r="FT64" s="92"/>
      <c r="FU64" s="92"/>
      <c r="FV64" s="92"/>
      <c r="FW64" s="92"/>
      <c r="FX64" s="92"/>
    </row>
    <row r="65" spans="1:170" ht="58.5" customHeight="1">
      <c r="A65" s="86">
        <v>54</v>
      </c>
      <c r="B65" s="85">
        <v>58</v>
      </c>
      <c r="C65" s="149" t="s">
        <v>215</v>
      </c>
      <c r="D65" s="149"/>
      <c r="E65" s="86">
        <v>351</v>
      </c>
      <c r="F65" s="87">
        <v>75</v>
      </c>
      <c r="G65" s="88">
        <v>1</v>
      </c>
      <c r="H65" s="69">
        <v>1</v>
      </c>
      <c r="I65" s="69">
        <v>1</v>
      </c>
      <c r="J65" s="69">
        <v>1</v>
      </c>
      <c r="K65" s="69">
        <v>1</v>
      </c>
      <c r="L65" s="69">
        <v>1</v>
      </c>
      <c r="M65" s="89">
        <v>1</v>
      </c>
      <c r="N65" s="88"/>
      <c r="O65" s="69"/>
      <c r="P65" s="69">
        <v>8</v>
      </c>
      <c r="Q65" s="69">
        <v>32</v>
      </c>
      <c r="R65" s="89">
        <v>35</v>
      </c>
      <c r="S65" s="35">
        <f>(SUM(G65:M65)*1.43+(N65*0+O65*2.5+P65*5+Q65*7.5+R65*10)/$F65)/2</f>
        <v>9.2050000000000001</v>
      </c>
      <c r="T65" s="88">
        <v>1</v>
      </c>
      <c r="U65" s="69">
        <v>1</v>
      </c>
      <c r="V65" s="69">
        <v>1</v>
      </c>
      <c r="W65" s="69">
        <v>1</v>
      </c>
      <c r="X65" s="69">
        <v>1</v>
      </c>
      <c r="Y65" s="69">
        <v>1</v>
      </c>
      <c r="Z65" s="69">
        <v>1</v>
      </c>
      <c r="AA65" s="69">
        <v>1</v>
      </c>
      <c r="AB65" s="69">
        <v>1</v>
      </c>
      <c r="AC65" s="89">
        <v>1</v>
      </c>
      <c r="AD65" s="88"/>
      <c r="AE65" s="69"/>
      <c r="AF65" s="69">
        <v>3</v>
      </c>
      <c r="AG65" s="69">
        <v>33</v>
      </c>
      <c r="AH65" s="90">
        <v>39</v>
      </c>
      <c r="AI65" s="35">
        <f>(SUM(T65:AC65)*1+(AD65*0+AE65*2.5+AF65*5+AG65*7.5+AH65*10)/$F65)/2</f>
        <v>9.35</v>
      </c>
      <c r="AJ65" s="88">
        <v>1</v>
      </c>
      <c r="AK65" s="69">
        <v>1</v>
      </c>
      <c r="AL65" s="69">
        <v>1</v>
      </c>
      <c r="AM65" s="89">
        <v>1</v>
      </c>
      <c r="AN65" s="88"/>
      <c r="AO65" s="69"/>
      <c r="AP65" s="69">
        <v>2</v>
      </c>
      <c r="AQ65" s="69">
        <v>13</v>
      </c>
      <c r="AR65" s="89">
        <v>60</v>
      </c>
      <c r="AS65" s="35">
        <f>(SUM(AJ65:AM65)*2.5+(AN65*0+AO65*2.5+AP65*5+AQ65*7.5+AR65*10)/$F65)/2</f>
        <v>9.7166666666666668</v>
      </c>
      <c r="AT65" s="88"/>
      <c r="AU65" s="69"/>
      <c r="AV65" s="69"/>
      <c r="AW65" s="89"/>
      <c r="AX65" s="88"/>
      <c r="AY65" s="69"/>
      <c r="AZ65" s="69">
        <v>42</v>
      </c>
      <c r="BA65" s="69">
        <v>33</v>
      </c>
      <c r="BB65" s="89"/>
      <c r="BC65" s="35">
        <f>(SUM(AT65:AW65)*2.5+(AX65*0+AY65*2.5+AZ65*5+BA65*7.5+BB65*10)/$F65)/2</f>
        <v>3.05</v>
      </c>
      <c r="BD65" s="36">
        <f>(S65+AI65+AS65+BC65)/4</f>
        <v>7.8304166666666672</v>
      </c>
      <c r="BE65" s="94">
        <v>1</v>
      </c>
      <c r="BF65" s="95">
        <v>1</v>
      </c>
      <c r="BG65" s="95">
        <v>1</v>
      </c>
      <c r="BH65" s="95">
        <v>1</v>
      </c>
      <c r="BI65" s="95">
        <v>1</v>
      </c>
      <c r="BJ65" s="96">
        <v>1</v>
      </c>
      <c r="BK65" s="70"/>
      <c r="BL65" s="69"/>
      <c r="BM65" s="69"/>
      <c r="BN65" s="69">
        <v>20</v>
      </c>
      <c r="BO65" s="90">
        <v>55</v>
      </c>
      <c r="BP65" s="35">
        <f>(SUM(BE65:BJ65)*1.67+(BK65*0+BL65*2.5+BM65*5+BN65*7.5+BO65*10)/$F65)/2</f>
        <v>9.6766666666666659</v>
      </c>
      <c r="BQ65" s="88">
        <v>1</v>
      </c>
      <c r="BR65" s="88">
        <v>1</v>
      </c>
      <c r="BS65" s="89"/>
      <c r="BT65" s="70"/>
      <c r="BU65" s="69">
        <v>12</v>
      </c>
      <c r="BV65" s="69">
        <v>36</v>
      </c>
      <c r="BW65" s="69">
        <v>27</v>
      </c>
      <c r="BX65" s="90">
        <v>75</v>
      </c>
      <c r="BY65" s="90"/>
      <c r="BZ65" s="35">
        <f>(SUM(BQ65:BS65)*3.33+(BT65*0+BU65*0+BV65*2.5+BW65*5+BX65*7.5+BY65*10)/$F65)/2</f>
        <v>8.58</v>
      </c>
      <c r="CA65" s="88">
        <v>1</v>
      </c>
      <c r="CB65" s="69"/>
      <c r="CC65" s="88">
        <v>1</v>
      </c>
      <c r="CD65" s="89"/>
      <c r="CE65" s="91"/>
      <c r="CF65" s="69"/>
      <c r="CG65" s="69">
        <v>10</v>
      </c>
      <c r="CH65" s="70">
        <v>37</v>
      </c>
      <c r="CI65" s="69">
        <v>28</v>
      </c>
      <c r="CJ65" s="35">
        <f>(SUM(CA65:CD65)*2.5+(CE65*0+CF65*2.5+CG65*5+CH65*7.5+CI65*10)/$F65)/2</f>
        <v>6.55</v>
      </c>
      <c r="CK65" s="88"/>
      <c r="CL65" s="69"/>
      <c r="CM65" s="69"/>
      <c r="CN65" s="88">
        <v>1</v>
      </c>
      <c r="CO65" s="90"/>
      <c r="CP65" s="90"/>
      <c r="CQ65" s="88">
        <v>1</v>
      </c>
      <c r="CR65" s="70"/>
      <c r="CS65" s="69"/>
      <c r="CT65" s="69">
        <v>20</v>
      </c>
      <c r="CU65" s="69">
        <v>34</v>
      </c>
      <c r="CV65" s="69">
        <v>21</v>
      </c>
      <c r="CW65" s="35">
        <f>(SUM(CK65:CQ65)*1.43+(CR65*0+CS65*2.5+CT65*5+CU65*7.5+CV65*10)/$F65)/2</f>
        <v>5.1966666666666663</v>
      </c>
      <c r="CX65" s="88">
        <v>1</v>
      </c>
      <c r="CY65" s="63">
        <v>1</v>
      </c>
      <c r="CZ65" s="64">
        <v>1</v>
      </c>
      <c r="DA65" s="70"/>
      <c r="DB65" s="69"/>
      <c r="DC65" s="69"/>
      <c r="DD65" s="69"/>
      <c r="DE65" s="69">
        <v>59</v>
      </c>
      <c r="DF65" s="69">
        <v>16</v>
      </c>
      <c r="DG65" s="35">
        <f>(SUM(CX65:CZ65)*3.33+(DA65*0+DB65*0+DC65*2.5+DD65*5+DE65*7.5+DF65*10)/$F65)/2</f>
        <v>9.0116666666666667</v>
      </c>
      <c r="DH65" s="88"/>
      <c r="DI65" s="69"/>
      <c r="DJ65" s="69"/>
      <c r="DK65" s="88">
        <v>1</v>
      </c>
      <c r="DL65" s="70">
        <v>30</v>
      </c>
      <c r="DM65" s="69">
        <v>12</v>
      </c>
      <c r="DN65" s="69">
        <v>15</v>
      </c>
      <c r="DO65" s="69">
        <v>12</v>
      </c>
      <c r="DP65" s="69"/>
      <c r="DQ65" s="35">
        <f>(SUM(DH65:DK65)*3.33+(DL65*0+DM65*2.5+DN65*5+DO65*7.5+DP65*10)/$F65)/2</f>
        <v>2.9649999999999999</v>
      </c>
      <c r="DR65" s="88"/>
      <c r="DS65" s="69"/>
      <c r="DT65" s="69"/>
      <c r="DU65" s="69"/>
      <c r="DV65" s="69"/>
      <c r="DW65" s="69"/>
      <c r="DX65" s="88">
        <v>1</v>
      </c>
      <c r="DY65" s="89"/>
      <c r="DZ65" s="70"/>
      <c r="EA65" s="69">
        <v>40</v>
      </c>
      <c r="EB65" s="69">
        <v>35</v>
      </c>
      <c r="EC65" s="69"/>
      <c r="ED65" s="69"/>
      <c r="EE65" s="35">
        <f>(SUM(DR65:DY65)*1.25+(DZ65*0+EA65*2.5+EB65*5+EC65*7.5+ED65*10)/$F65)/2</f>
        <v>2.458333333333333</v>
      </c>
      <c r="EF65" s="36">
        <f>(CW65+DG65+DQ65+EE65+CJ65+BZ65+BP65)/7</f>
        <v>6.3483333333333336</v>
      </c>
      <c r="EG65" s="88"/>
      <c r="EH65" s="69"/>
      <c r="EI65" s="69">
        <v>4</v>
      </c>
      <c r="EJ65" s="89">
        <v>71</v>
      </c>
      <c r="EK65" s="48">
        <f>(EG65*0+EH65*5+EI65*7.5+EJ65*10)/$F65</f>
        <v>9.8666666666666671</v>
      </c>
      <c r="EL65" s="62">
        <f>SUM(EG65:EJ65)/$F65</f>
        <v>1</v>
      </c>
      <c r="EM65" s="70"/>
      <c r="EN65" s="69"/>
      <c r="EO65" s="69">
        <v>10</v>
      </c>
      <c r="EP65" s="69">
        <v>65</v>
      </c>
      <c r="EQ65" s="37">
        <f>(EM65*0+EN65*5+EO65*7.5+EP65*10)/$F65</f>
        <v>9.6666666666666661</v>
      </c>
      <c r="ER65" s="50">
        <f>SUM(EM65:EP65)/$F65</f>
        <v>1</v>
      </c>
      <c r="ES65" s="51">
        <f>(EK65+EQ65)/2</f>
        <v>9.7666666666666657</v>
      </c>
      <c r="ET65" s="52">
        <f>(SUM(EH65:EJ65)+SUM(EN65:EP65))/($F65*2)</f>
        <v>1</v>
      </c>
      <c r="EU65" s="70"/>
      <c r="EV65" s="69">
        <v>25</v>
      </c>
      <c r="EW65" s="69">
        <v>36</v>
      </c>
      <c r="EX65" s="90">
        <v>14</v>
      </c>
      <c r="EY65" s="53">
        <f>(EU65*0+EV65*5+EW65*7.5+EX65*10)/$F65</f>
        <v>7.1333333333333337</v>
      </c>
      <c r="EZ65" s="54">
        <f>SUM(EV65:EX65)/$F65</f>
        <v>1</v>
      </c>
      <c r="FA65" s="70"/>
      <c r="FB65" s="69"/>
      <c r="FC65" s="69">
        <v>30</v>
      </c>
      <c r="FD65" s="69">
        <v>45</v>
      </c>
      <c r="FE65" s="55">
        <f>(FA65*0+FB65*5+FC65*7.5+FD65*10)/$F65</f>
        <v>9</v>
      </c>
      <c r="FF65" s="56">
        <f>SUM(FB65:FD65)/$F65</f>
        <v>1</v>
      </c>
      <c r="FG65" s="70"/>
      <c r="FH65" s="69"/>
      <c r="FI65" s="69">
        <v>5</v>
      </c>
      <c r="FJ65" s="69">
        <v>70</v>
      </c>
      <c r="FK65" s="37">
        <f>(FG65*0+FH65*5+FI65*7.5+FJ65*10)/$F65</f>
        <v>9.8333333333333339</v>
      </c>
      <c r="FL65" s="57">
        <f>SUM(FH65:FJ65)/$F65</f>
        <v>1</v>
      </c>
      <c r="FM65" s="58">
        <f>(EY65+FE65+FK65)/3</f>
        <v>8.6555555555555568</v>
      </c>
      <c r="FN65" s="59">
        <v>1</v>
      </c>
    </row>
    <row r="66" spans="1:170" ht="78.75" customHeight="1">
      <c r="A66" s="86">
        <v>55</v>
      </c>
      <c r="B66" s="85">
        <v>59</v>
      </c>
      <c r="C66" s="149" t="s">
        <v>216</v>
      </c>
      <c r="D66" s="149"/>
      <c r="E66" s="86">
        <v>144</v>
      </c>
      <c r="F66" s="87">
        <v>45</v>
      </c>
      <c r="G66" s="97">
        <v>1</v>
      </c>
      <c r="H66" s="69">
        <v>1</v>
      </c>
      <c r="I66" s="69">
        <v>1</v>
      </c>
      <c r="J66" s="69">
        <v>1</v>
      </c>
      <c r="K66" s="69">
        <v>1</v>
      </c>
      <c r="L66" s="69">
        <v>1</v>
      </c>
      <c r="M66" s="89">
        <v>1</v>
      </c>
      <c r="N66" s="88"/>
      <c r="O66" s="69"/>
      <c r="P66" s="69"/>
      <c r="Q66" s="69">
        <v>5</v>
      </c>
      <c r="R66" s="89">
        <v>40</v>
      </c>
      <c r="S66" s="35">
        <f>(SUM(G66:M66)*1.43+(N66*0+O66*2.5+P66*5+Q66*7.5+R66*10)/$F66)/2</f>
        <v>9.8661111111111097</v>
      </c>
      <c r="T66" s="88">
        <v>1</v>
      </c>
      <c r="U66" s="69">
        <v>1</v>
      </c>
      <c r="V66" s="69">
        <v>1</v>
      </c>
      <c r="W66" s="69"/>
      <c r="X66" s="69">
        <v>1</v>
      </c>
      <c r="Y66" s="69">
        <v>1</v>
      </c>
      <c r="Z66" s="69">
        <v>1</v>
      </c>
      <c r="AA66" s="69">
        <v>1</v>
      </c>
      <c r="AB66" s="69">
        <v>1</v>
      </c>
      <c r="AC66" s="89">
        <v>1</v>
      </c>
      <c r="AD66" s="88"/>
      <c r="AE66" s="69"/>
      <c r="AF66" s="69"/>
      <c r="AG66" s="69"/>
      <c r="AH66" s="90">
        <v>45</v>
      </c>
      <c r="AI66" s="35">
        <f>(SUM(T66:AC66)*1+(AD66*0+AE66*2.5+AF66*5+AG66*7.5+AH66*10)/$F66)/2</f>
        <v>9.5</v>
      </c>
      <c r="AJ66" s="88">
        <v>1</v>
      </c>
      <c r="AK66" s="69">
        <v>1</v>
      </c>
      <c r="AL66" s="69">
        <v>1</v>
      </c>
      <c r="AM66" s="89"/>
      <c r="AN66" s="88"/>
      <c r="AO66" s="69"/>
      <c r="AP66" s="69"/>
      <c r="AQ66" s="69">
        <v>44</v>
      </c>
      <c r="AR66" s="89">
        <v>1</v>
      </c>
      <c r="AS66" s="35">
        <f>(SUM(AJ66:AM66)*2.5+(AN66*0+AO66*2.5+AP66*5+AQ66*7.5+AR66*10)/$F66)/2</f>
        <v>7.5277777777777777</v>
      </c>
      <c r="AT66" s="88"/>
      <c r="AU66" s="69"/>
      <c r="AV66" s="69"/>
      <c r="AW66" s="89"/>
      <c r="AX66" s="88"/>
      <c r="AY66" s="69"/>
      <c r="AZ66" s="69"/>
      <c r="BA66" s="69">
        <v>44</v>
      </c>
      <c r="BB66" s="89">
        <v>1</v>
      </c>
      <c r="BC66" s="35">
        <f>(SUM(AT66:AW66)*2.5+(AX66*0+AY66*2.5+AZ66*5+BA66*7.5+BB66*10)/$F66)/2</f>
        <v>3.7777777777777777</v>
      </c>
      <c r="BD66" s="36">
        <f>(S66+AI66+AS66+BC66)/4</f>
        <v>7.6679166666666667</v>
      </c>
      <c r="BE66" s="94">
        <v>1</v>
      </c>
      <c r="BF66" s="95">
        <v>1</v>
      </c>
      <c r="BG66" s="95">
        <v>1</v>
      </c>
      <c r="BH66" s="95">
        <v>1</v>
      </c>
      <c r="BI66" s="95">
        <v>1</v>
      </c>
      <c r="BJ66" s="96">
        <v>1</v>
      </c>
      <c r="BK66" s="70"/>
      <c r="BL66" s="69"/>
      <c r="BM66" s="69">
        <v>3</v>
      </c>
      <c r="BN66" s="69">
        <v>4</v>
      </c>
      <c r="BO66" s="90">
        <v>38</v>
      </c>
      <c r="BP66" s="35">
        <f>(SUM(BE66:BJ66)*1.67+(BK66*0+BL66*2.5+BM66*5+BN66*7.5+BO66*10)/$F66)/2</f>
        <v>9.732222222222223</v>
      </c>
      <c r="BQ66" s="88"/>
      <c r="BR66" s="69"/>
      <c r="BS66" s="89"/>
      <c r="BT66" s="70"/>
      <c r="BU66" s="69">
        <v>12</v>
      </c>
      <c r="BV66" s="69">
        <v>1</v>
      </c>
      <c r="BW66" s="69"/>
      <c r="BX66" s="90">
        <v>32</v>
      </c>
      <c r="BY66" s="90"/>
      <c r="BZ66" s="35">
        <f>(SUM(BQ66:BS66)*3.33+(BT66*0+BU66*0+BV66*2.5+BW66*5+BX66*7.5+BY66*10)/$F66)/2</f>
        <v>2.6944444444444446</v>
      </c>
      <c r="CA66" s="88">
        <v>1</v>
      </c>
      <c r="CB66" s="69"/>
      <c r="CC66" s="69"/>
      <c r="CD66" s="89"/>
      <c r="CE66" s="91"/>
      <c r="CF66" s="69"/>
      <c r="CG66" s="69">
        <v>40</v>
      </c>
      <c r="CH66" s="70">
        <v>1</v>
      </c>
      <c r="CI66" s="69">
        <v>4</v>
      </c>
      <c r="CJ66" s="35">
        <f>(SUM(CA66:CD66)*2.5+(CE66*0+CF66*2.5+CG66*5+CH66*7.5+CI66*10)/$F66)/2</f>
        <v>4</v>
      </c>
      <c r="CK66" s="88"/>
      <c r="CL66" s="69"/>
      <c r="CM66" s="69"/>
      <c r="CN66" s="90">
        <v>1</v>
      </c>
      <c r="CO66" s="90"/>
      <c r="CP66" s="90"/>
      <c r="CQ66" s="89"/>
      <c r="CR66" s="70"/>
      <c r="CS66" s="69"/>
      <c r="CT66" s="69"/>
      <c r="CU66" s="69"/>
      <c r="CV66" s="69">
        <v>45</v>
      </c>
      <c r="CW66" s="35">
        <f>(SUM(CK66:CQ66)*1.43+(CR66*0+CS66*2.5+CT66*5+CU66*7.5+CV66*10)/$F66)/2</f>
        <v>5.7149999999999999</v>
      </c>
      <c r="CX66" s="88">
        <v>1</v>
      </c>
      <c r="CY66" s="63">
        <v>1</v>
      </c>
      <c r="CZ66" s="64">
        <v>1</v>
      </c>
      <c r="DA66" s="70"/>
      <c r="DB66" s="69"/>
      <c r="DC66" s="69"/>
      <c r="DD66" s="69"/>
      <c r="DE66" s="69">
        <v>1</v>
      </c>
      <c r="DF66" s="69">
        <v>44</v>
      </c>
      <c r="DG66" s="35">
        <f>(SUM(CX66:CZ66)*3.33+(DA66*0+DB66*0+DC66*2.5+DD66*5+DE66*7.5+DF66*10)/$F66)/2</f>
        <v>9.9672222222222224</v>
      </c>
      <c r="DH66" s="88"/>
      <c r="DI66" s="69"/>
      <c r="DJ66" s="69"/>
      <c r="DK66" s="89"/>
      <c r="DL66" s="70">
        <v>45</v>
      </c>
      <c r="DM66" s="69"/>
      <c r="DN66" s="69"/>
      <c r="DO66" s="69"/>
      <c r="DP66" s="69"/>
      <c r="DQ66" s="35">
        <f>(SUM(DH66:DK66)*3.33+(DL66*0+DM66*2.5+DN66*5+DO66*7.5+DP66*10)/$F66)/2</f>
        <v>0</v>
      </c>
      <c r="DR66" s="88"/>
      <c r="DS66" s="69"/>
      <c r="DT66" s="69"/>
      <c r="DU66" s="69"/>
      <c r="DV66" s="69"/>
      <c r="DW66" s="69"/>
      <c r="DX66" s="69"/>
      <c r="DY66" s="89"/>
      <c r="DZ66" s="70">
        <v>1</v>
      </c>
      <c r="EA66" s="69">
        <v>42</v>
      </c>
      <c r="EB66" s="69">
        <v>2</v>
      </c>
      <c r="EC66" s="69"/>
      <c r="ED66" s="69"/>
      <c r="EE66" s="35">
        <f>(SUM(DR66:DY66)*1.25+(DZ66*0+EA66*2.5+EB66*5+EC66*7.5+ED66*10)/$F66)/2</f>
        <v>1.2777777777777777</v>
      </c>
      <c r="EF66" s="36">
        <f>(CW66+DG66+DQ66+EE66+CJ66+BZ66+BP66)/7</f>
        <v>4.7695238095238102</v>
      </c>
      <c r="EG66" s="88"/>
      <c r="EH66" s="69"/>
      <c r="EI66" s="69"/>
      <c r="EJ66" s="89">
        <v>45</v>
      </c>
      <c r="EK66" s="48">
        <f>(EG66*0+EH66*5+EI66*7.5+EJ66*10)/$F66</f>
        <v>10</v>
      </c>
      <c r="EL66" s="62">
        <f>SUM(EG66:EJ66)/$F66</f>
        <v>1</v>
      </c>
      <c r="EM66" s="70"/>
      <c r="EN66" s="69"/>
      <c r="EO66" s="69">
        <v>1</v>
      </c>
      <c r="EP66" s="69">
        <v>44</v>
      </c>
      <c r="EQ66" s="37">
        <f>(EM66*0+EN66*5+EO66*7.5+EP66*10)/$F66</f>
        <v>9.9444444444444446</v>
      </c>
      <c r="ER66" s="50">
        <f>SUM(EM66:EP66)/$F66</f>
        <v>1</v>
      </c>
      <c r="ES66" s="51">
        <f>(EK66+EQ66)/2</f>
        <v>9.9722222222222214</v>
      </c>
      <c r="ET66" s="52">
        <f>(SUM(EH66:EJ66)+SUM(EN66:EP66))/($F66*2)</f>
        <v>1</v>
      </c>
      <c r="EU66" s="70"/>
      <c r="EV66" s="69">
        <v>5</v>
      </c>
      <c r="EW66" s="69">
        <v>5</v>
      </c>
      <c r="EX66" s="90">
        <v>35</v>
      </c>
      <c r="EY66" s="53">
        <f>(EU66*0+EV66*5+EW66*7.5+EX66*10)/$F66</f>
        <v>9.1666666666666661</v>
      </c>
      <c r="EZ66" s="54">
        <f>SUM(EV66:EX66)/$F66</f>
        <v>1</v>
      </c>
      <c r="FA66" s="70"/>
      <c r="FB66" s="69"/>
      <c r="FC66" s="69">
        <v>1</v>
      </c>
      <c r="FD66" s="69">
        <v>44</v>
      </c>
      <c r="FE66" s="55">
        <f>(FA66*0+FB66*5+FC66*7.5+FD66*10)/$F66</f>
        <v>9.9444444444444446</v>
      </c>
      <c r="FF66" s="56">
        <f>SUM(FB66:FD66)/$F66</f>
        <v>1</v>
      </c>
      <c r="FG66" s="70"/>
      <c r="FH66" s="69"/>
      <c r="FI66" s="69">
        <v>1</v>
      </c>
      <c r="FJ66" s="69">
        <v>44</v>
      </c>
      <c r="FK66" s="37">
        <f>(FG66*0+FH66*5+FI66*7.5+FJ66*10)/$F66</f>
        <v>9.9444444444444446</v>
      </c>
      <c r="FL66" s="57">
        <f>SUM(FH66:FJ66)/$F66</f>
        <v>1</v>
      </c>
      <c r="FM66" s="58">
        <f>(EY66+FE66+FK66)/3</f>
        <v>9.6851851851851851</v>
      </c>
      <c r="FN66" s="59">
        <v>1</v>
      </c>
    </row>
    <row r="67" spans="1:170" ht="50.25" customHeight="1">
      <c r="A67" s="86">
        <v>56</v>
      </c>
      <c r="B67" s="85">
        <v>60</v>
      </c>
      <c r="C67" s="149" t="s">
        <v>217</v>
      </c>
      <c r="D67" s="149"/>
      <c r="E67" s="86">
        <v>303</v>
      </c>
      <c r="F67" s="87">
        <v>60</v>
      </c>
      <c r="G67" s="88">
        <v>1</v>
      </c>
      <c r="H67" s="69">
        <v>1</v>
      </c>
      <c r="I67" s="69">
        <v>1</v>
      </c>
      <c r="J67" s="69">
        <v>1</v>
      </c>
      <c r="K67" s="69"/>
      <c r="L67" s="69">
        <v>1</v>
      </c>
      <c r="M67" s="89">
        <v>1</v>
      </c>
      <c r="N67" s="88"/>
      <c r="O67" s="69"/>
      <c r="P67" s="69"/>
      <c r="Q67" s="69">
        <v>15</v>
      </c>
      <c r="R67" s="89">
        <v>45</v>
      </c>
      <c r="S67" s="35">
        <f>(SUM(G67:M67)*1.43+(N67*0+O67*2.5+P67*5+Q67*7.5+R67*10)/$F67)/2</f>
        <v>8.9774999999999991</v>
      </c>
      <c r="T67" s="88">
        <v>1</v>
      </c>
      <c r="U67" s="69">
        <v>1</v>
      </c>
      <c r="V67" s="69">
        <v>1</v>
      </c>
      <c r="W67" s="69">
        <v>1</v>
      </c>
      <c r="X67" s="69">
        <v>1</v>
      </c>
      <c r="Y67" s="69">
        <v>1</v>
      </c>
      <c r="Z67" s="69">
        <v>1</v>
      </c>
      <c r="AA67" s="69">
        <v>1</v>
      </c>
      <c r="AB67" s="69">
        <v>1</v>
      </c>
      <c r="AC67" s="89">
        <v>1</v>
      </c>
      <c r="AD67" s="88"/>
      <c r="AE67" s="69"/>
      <c r="AF67" s="69"/>
      <c r="AG67" s="69">
        <v>28</v>
      </c>
      <c r="AH67" s="90">
        <v>32</v>
      </c>
      <c r="AI67" s="35">
        <f>(SUM(T67:AC67)*1+(AD67*0+AE67*2.5+AF67*5+AG67*7.5+AH67*10)/$F67)/2</f>
        <v>9.4166666666666679</v>
      </c>
      <c r="AJ67" s="88">
        <v>1</v>
      </c>
      <c r="AK67" s="69">
        <v>1</v>
      </c>
      <c r="AL67" s="69">
        <v>1</v>
      </c>
      <c r="AM67" s="89">
        <v>1</v>
      </c>
      <c r="AN67" s="88"/>
      <c r="AO67" s="69"/>
      <c r="AP67" s="69"/>
      <c r="AQ67" s="69">
        <v>13</v>
      </c>
      <c r="AR67" s="89">
        <v>47</v>
      </c>
      <c r="AS67" s="35">
        <f>(SUM(AJ67:AM67)*2.5+(AN67*0+AO67*2.5+AP67*5+AQ67*7.5+AR67*10)/$F67)/2</f>
        <v>9.7291666666666679</v>
      </c>
      <c r="AT67" s="88">
        <v>1</v>
      </c>
      <c r="AU67" s="69"/>
      <c r="AV67" s="69">
        <v>1</v>
      </c>
      <c r="AW67" s="89">
        <v>1</v>
      </c>
      <c r="AX67" s="88"/>
      <c r="AY67" s="69"/>
      <c r="AZ67" s="69"/>
      <c r="BA67" s="69">
        <v>15</v>
      </c>
      <c r="BB67" s="89">
        <v>45</v>
      </c>
      <c r="BC67" s="35">
        <f>(SUM(AT67:AW67)*2.5+(AX67*0+AY67*2.5+AZ67*5+BA67*7.5+BB67*10)/$F67)/2</f>
        <v>8.4375</v>
      </c>
      <c r="BD67" s="36">
        <f>(S67+AI67+AS67+BC67)/4</f>
        <v>9.1402083333333337</v>
      </c>
      <c r="BE67" s="94">
        <v>1</v>
      </c>
      <c r="BF67" s="95">
        <v>1</v>
      </c>
      <c r="BG67" s="95">
        <v>1</v>
      </c>
      <c r="BH67" s="95">
        <v>1</v>
      </c>
      <c r="BI67" s="95">
        <v>1</v>
      </c>
      <c r="BJ67" s="96">
        <v>1</v>
      </c>
      <c r="BK67" s="70"/>
      <c r="BL67" s="69"/>
      <c r="BM67" s="69">
        <v>1</v>
      </c>
      <c r="BN67" s="69">
        <v>27</v>
      </c>
      <c r="BO67" s="90">
        <v>32</v>
      </c>
      <c r="BP67" s="35">
        <f>(SUM(BE67:BJ67)*1.67+(BK67*0+BL67*2.5+BM67*5+BN67*7.5+BO67*10)/$F67)/2</f>
        <v>9.4058333333333337</v>
      </c>
      <c r="BQ67" s="88">
        <v>1</v>
      </c>
      <c r="BR67" s="69"/>
      <c r="BS67" s="89"/>
      <c r="BT67" s="70"/>
      <c r="BU67" s="69">
        <v>2</v>
      </c>
      <c r="BV67" s="69">
        <v>10</v>
      </c>
      <c r="BW67" s="69">
        <v>48</v>
      </c>
      <c r="BX67" s="90"/>
      <c r="BY67" s="90"/>
      <c r="BZ67" s="35">
        <f>(SUM(BQ67:BS67)*3.33+(BT67*0+BU67*0+BV67*2.5+BW67*5+BX67*7.5+BY67*10)/$F67)/2</f>
        <v>3.8733333333333335</v>
      </c>
      <c r="CA67" s="88"/>
      <c r="CB67" s="69"/>
      <c r="CC67" s="69"/>
      <c r="CD67" s="89"/>
      <c r="CE67" s="91"/>
      <c r="CF67" s="69"/>
      <c r="CG67" s="69">
        <v>1</v>
      </c>
      <c r="CH67" s="70">
        <v>51</v>
      </c>
      <c r="CI67" s="69">
        <v>8</v>
      </c>
      <c r="CJ67" s="35">
        <f>(SUM(CA67:CD67)*2.5+(CE67*0+CF67*2.5+CG67*5+CH67*7.5+CI67*10)/$F67)/2</f>
        <v>3.8958333333333335</v>
      </c>
      <c r="CK67" s="88"/>
      <c r="CL67" s="69"/>
      <c r="CM67" s="69"/>
      <c r="CN67" s="90">
        <v>1</v>
      </c>
      <c r="CO67" s="90"/>
      <c r="CP67" s="90"/>
      <c r="CQ67" s="89"/>
      <c r="CR67" s="70"/>
      <c r="CS67" s="69"/>
      <c r="CT67" s="69"/>
      <c r="CU67" s="69">
        <v>5</v>
      </c>
      <c r="CV67" s="69">
        <v>55</v>
      </c>
      <c r="CW67" s="35">
        <f>(SUM(CK67:CQ67)*1.43+(CR67*0+CS67*2.5+CT67*5+CU67*7.5+CV67*10)/$F67)/2</f>
        <v>5.6108333333333329</v>
      </c>
      <c r="CX67" s="88">
        <v>1</v>
      </c>
      <c r="CY67" s="63">
        <v>1</v>
      </c>
      <c r="CZ67" s="64">
        <v>1</v>
      </c>
      <c r="DA67" s="70"/>
      <c r="DB67" s="69"/>
      <c r="DC67" s="69"/>
      <c r="DD67" s="69"/>
      <c r="DE67" s="69">
        <v>20</v>
      </c>
      <c r="DF67" s="69">
        <v>40</v>
      </c>
      <c r="DG67" s="35">
        <f>(SUM(CX67:CZ67)*3.33+(DA67*0+DB67*0+DC67*2.5+DD67*5+DE67*7.5+DF67*10)/$F67)/2</f>
        <v>9.5783333333333331</v>
      </c>
      <c r="DH67" s="88"/>
      <c r="DI67" s="69"/>
      <c r="DJ67" s="69"/>
      <c r="DK67" s="89"/>
      <c r="DL67" s="70"/>
      <c r="DM67" s="69"/>
      <c r="DN67" s="69"/>
      <c r="DO67" s="69"/>
      <c r="DP67" s="69"/>
      <c r="DQ67" s="35">
        <f>(SUM(DH67:DK67)*3.33+(DL67*0+DM67*2.5+DN67*5+DO67*7.5+DP67*10)/$F67)/2</f>
        <v>0</v>
      </c>
      <c r="DR67" s="88"/>
      <c r="DS67" s="69"/>
      <c r="DT67" s="69"/>
      <c r="DU67" s="69"/>
      <c r="DV67" s="69"/>
      <c r="DW67" s="69"/>
      <c r="DX67" s="69"/>
      <c r="DY67" s="89"/>
      <c r="DZ67" s="70"/>
      <c r="EA67" s="69"/>
      <c r="EB67" s="69">
        <v>20</v>
      </c>
      <c r="EC67" s="69">
        <v>38</v>
      </c>
      <c r="ED67" s="69">
        <v>2</v>
      </c>
      <c r="EE67" s="35">
        <f>(SUM(DR67:DY67)*1.25+(DZ67*0+EA67*2.5+EB67*5+EC67*7.5+ED67*10)/$F67)/2</f>
        <v>3.375</v>
      </c>
      <c r="EF67" s="36">
        <f>(CW67+DG67+DQ67+EE67+CJ67+BZ67+BP67)/7</f>
        <v>5.1055952380952379</v>
      </c>
      <c r="EG67" s="88"/>
      <c r="EH67" s="69"/>
      <c r="EI67" s="69">
        <v>5</v>
      </c>
      <c r="EJ67" s="89">
        <v>55</v>
      </c>
      <c r="EK67" s="48">
        <f>(EG67*0+EH67*5+EI67*7.5+EJ67*10)/$F67</f>
        <v>9.7916666666666661</v>
      </c>
      <c r="EL67" s="62">
        <f>SUM(EG67:EJ67)/$F67</f>
        <v>1</v>
      </c>
      <c r="EM67" s="70"/>
      <c r="EN67" s="69">
        <v>1</v>
      </c>
      <c r="EO67" s="69">
        <v>5</v>
      </c>
      <c r="EP67" s="69">
        <v>54</v>
      </c>
      <c r="EQ67" s="37">
        <f>(EM67*0+EN67*5+EO67*7.5+EP67*10)/$F67</f>
        <v>9.7083333333333339</v>
      </c>
      <c r="ER67" s="50">
        <f>SUM(EM67:EP67)/$F67</f>
        <v>1</v>
      </c>
      <c r="ES67" s="51">
        <f>(EK67+EQ67)/2</f>
        <v>9.75</v>
      </c>
      <c r="ET67" s="52">
        <f>(SUM(EH67:EJ67)+SUM(EN67:EP67))/($F67*2)</f>
        <v>1</v>
      </c>
      <c r="EU67" s="70"/>
      <c r="EV67" s="69"/>
      <c r="EW67" s="69">
        <v>23</v>
      </c>
      <c r="EX67" s="90">
        <v>37</v>
      </c>
      <c r="EY67" s="53">
        <f>(EU67*0+EV67*5+EW67*7.5+EX67*10)/$F67</f>
        <v>9.0416666666666661</v>
      </c>
      <c r="EZ67" s="54">
        <f>SUM(EV67:EX67)/$F67</f>
        <v>1</v>
      </c>
      <c r="FA67" s="70"/>
      <c r="FB67" s="69"/>
      <c r="FC67" s="69">
        <v>3</v>
      </c>
      <c r="FD67" s="69">
        <v>57</v>
      </c>
      <c r="FE67" s="55">
        <f>(FA67*0+FB67*5+FC67*7.5+FD67*10)/$F67</f>
        <v>9.875</v>
      </c>
      <c r="FF67" s="56">
        <f>SUM(FB67:FD67)/$F67</f>
        <v>1</v>
      </c>
      <c r="FG67" s="70"/>
      <c r="FH67" s="69"/>
      <c r="FI67" s="69"/>
      <c r="FJ67" s="69">
        <v>60</v>
      </c>
      <c r="FK67" s="37">
        <f>(FG67*0+FH67*5+FI67*7.5+FJ67*10)/$F67</f>
        <v>10</v>
      </c>
      <c r="FL67" s="57">
        <f>SUM(FH67:FJ67)/$F67</f>
        <v>1</v>
      </c>
      <c r="FM67" s="58">
        <f>(EY67+FE67+FK67)/3</f>
        <v>9.6388888888888875</v>
      </c>
      <c r="FN67" s="59">
        <f>(SUM(FB67:FD67)+SUM(FH67:FJ67)+SUM(EU67:EW67))/($F67*3)</f>
        <v>0.7944444444444444</v>
      </c>
    </row>
    <row r="68" spans="1:170" ht="57.75" customHeight="1">
      <c r="A68" s="86">
        <v>57</v>
      </c>
      <c r="B68" s="85">
        <v>61</v>
      </c>
      <c r="C68" s="149" t="s">
        <v>218</v>
      </c>
      <c r="D68" s="149"/>
      <c r="E68" s="86">
        <v>26</v>
      </c>
      <c r="F68" s="87">
        <v>6</v>
      </c>
      <c r="G68" s="88">
        <v>1</v>
      </c>
      <c r="H68" s="69">
        <v>1</v>
      </c>
      <c r="I68" s="69"/>
      <c r="J68" s="69"/>
      <c r="K68" s="69"/>
      <c r="L68" s="69"/>
      <c r="M68" s="89"/>
      <c r="N68" s="88"/>
      <c r="O68" s="69"/>
      <c r="P68" s="69">
        <v>1</v>
      </c>
      <c r="Q68" s="69"/>
      <c r="R68" s="89">
        <v>5</v>
      </c>
      <c r="S68" s="35">
        <f>(SUM(G68:M68)*1.43+(N68*0+O68*2.5+P68*5+Q68*7.5+R68*10)/$F68)/2</f>
        <v>6.0133333333333328</v>
      </c>
      <c r="T68" s="88">
        <v>1</v>
      </c>
      <c r="U68" s="69">
        <v>1</v>
      </c>
      <c r="V68" s="69"/>
      <c r="W68" s="69"/>
      <c r="X68" s="69"/>
      <c r="Y68" s="69"/>
      <c r="Z68" s="69"/>
      <c r="AA68" s="69"/>
      <c r="AB68" s="69"/>
      <c r="AC68" s="89"/>
      <c r="AD68" s="88"/>
      <c r="AE68" s="69">
        <v>1</v>
      </c>
      <c r="AF68" s="69"/>
      <c r="AG68" s="69"/>
      <c r="AH68" s="90">
        <v>5</v>
      </c>
      <c r="AI68" s="35">
        <f>(SUM(T68:AC68)*1+(AD68*0+AE68*2.5+AF68*5+AG68*7.5+AH68*10)/$F68)/2</f>
        <v>5.375</v>
      </c>
      <c r="AJ68" s="88">
        <v>1</v>
      </c>
      <c r="AK68" s="69">
        <v>1</v>
      </c>
      <c r="AL68" s="69"/>
      <c r="AM68" s="89"/>
      <c r="AN68" s="88"/>
      <c r="AO68" s="69"/>
      <c r="AP68" s="69"/>
      <c r="AQ68" s="69">
        <v>3</v>
      </c>
      <c r="AR68" s="89">
        <v>3</v>
      </c>
      <c r="AS68" s="35">
        <f>(SUM(AJ68:AM68)*2.5+(AN68*0+AO68*2.5+AP68*5+AQ68*7.5+AR68*10)/$F68)/2</f>
        <v>6.875</v>
      </c>
      <c r="AT68" s="88">
        <v>1</v>
      </c>
      <c r="AU68" s="69"/>
      <c r="AV68" s="69"/>
      <c r="AW68" s="89"/>
      <c r="AX68" s="88"/>
      <c r="AY68" s="69"/>
      <c r="AZ68" s="69">
        <v>1</v>
      </c>
      <c r="BA68" s="69"/>
      <c r="BB68" s="89">
        <v>5</v>
      </c>
      <c r="BC68" s="35">
        <f>(SUM(AT68:AW68)*2.5+(AX68*0+AY68*2.5+AZ68*5+BA68*7.5+BB68*10)/$F68)/2</f>
        <v>5.833333333333333</v>
      </c>
      <c r="BD68" s="36">
        <f>(S68+AI68+AS68+BC68)/4</f>
        <v>6.024166666666666</v>
      </c>
      <c r="BE68" s="88"/>
      <c r="BF68" s="69"/>
      <c r="BG68" s="69">
        <v>1</v>
      </c>
      <c r="BH68" s="69"/>
      <c r="BI68" s="69"/>
      <c r="BJ68" s="89"/>
      <c r="BK68" s="70">
        <v>1</v>
      </c>
      <c r="BL68" s="69"/>
      <c r="BM68" s="69">
        <v>1</v>
      </c>
      <c r="BN68" s="69">
        <v>3</v>
      </c>
      <c r="BO68" s="90">
        <v>1</v>
      </c>
      <c r="BP68" s="35">
        <f>(SUM(BE68:BJ68)*1.67+(BK68*0+BL68*2.5+BM68*5+BN68*7.5+BO68*10)/$F68)/2</f>
        <v>3.96</v>
      </c>
      <c r="BQ68" s="88">
        <v>1</v>
      </c>
      <c r="BR68" s="69">
        <v>1</v>
      </c>
      <c r="BS68" s="89"/>
      <c r="BT68" s="70"/>
      <c r="BU68" s="69">
        <v>1</v>
      </c>
      <c r="BV68" s="69">
        <v>4</v>
      </c>
      <c r="BW68" s="69">
        <v>1</v>
      </c>
      <c r="BX68" s="90"/>
      <c r="BY68" s="90"/>
      <c r="BZ68" s="35">
        <f>(SUM(BQ68:BS68)*3.33+(BT68*0+BU68*0+BV68*2.5+BW68*5+BX68*7.5+BY68*10)/$F68)/2</f>
        <v>4.58</v>
      </c>
      <c r="CA68" s="88">
        <v>1</v>
      </c>
      <c r="CB68" s="69"/>
      <c r="CC68" s="69"/>
      <c r="CD68" s="89"/>
      <c r="CE68" s="91"/>
      <c r="CF68" s="69"/>
      <c r="CG68" s="69">
        <v>1</v>
      </c>
      <c r="CH68" s="70">
        <v>1</v>
      </c>
      <c r="CI68" s="69">
        <v>4</v>
      </c>
      <c r="CJ68" s="35">
        <f>(SUM(CA68:CD68)*2.5+(CE68*0+CF68*2.5+CG68*5+CH68*7.5+CI68*10)/$F68)/2</f>
        <v>5.625</v>
      </c>
      <c r="CK68" s="88"/>
      <c r="CL68" s="69"/>
      <c r="CM68" s="69"/>
      <c r="CN68" s="90">
        <v>1</v>
      </c>
      <c r="CO68" s="90"/>
      <c r="CP68" s="90"/>
      <c r="CQ68" s="89"/>
      <c r="CR68" s="70"/>
      <c r="CS68" s="69"/>
      <c r="CT68" s="69"/>
      <c r="CU68" s="69">
        <v>2</v>
      </c>
      <c r="CV68" s="69">
        <v>4</v>
      </c>
      <c r="CW68" s="35">
        <f>(SUM(CK68:CQ68)*1.43+(CR68*0+CS68*2.5+CT68*5+CU68*7.5+CV68*10)/$F68)/2</f>
        <v>5.2983333333333329</v>
      </c>
      <c r="CX68" s="88"/>
      <c r="CY68" s="69">
        <v>1</v>
      </c>
      <c r="CZ68" s="89">
        <v>1</v>
      </c>
      <c r="DA68" s="70"/>
      <c r="DB68" s="69"/>
      <c r="DC68" s="69"/>
      <c r="DD68" s="69">
        <v>1</v>
      </c>
      <c r="DE68" s="69">
        <v>3</v>
      </c>
      <c r="DF68" s="69">
        <v>2</v>
      </c>
      <c r="DG68" s="35">
        <f>(SUM(CX68:CZ68)*3.33+(DA68*0+DB68*0+DC68*2.5+DD68*5+DE68*7.5+DF68*10)/$F68)/2</f>
        <v>7.288333333333334</v>
      </c>
      <c r="DH68" s="88">
        <v>1</v>
      </c>
      <c r="DI68" s="69"/>
      <c r="DJ68" s="69"/>
      <c r="DK68" s="89"/>
      <c r="DL68" s="70">
        <v>2</v>
      </c>
      <c r="DM68" s="69"/>
      <c r="DN68" s="69">
        <v>2</v>
      </c>
      <c r="DO68" s="69">
        <v>1</v>
      </c>
      <c r="DP68" s="69">
        <v>1</v>
      </c>
      <c r="DQ68" s="35">
        <f>(SUM(DH68:DK68)*3.33+(DL68*0+DM68*2.5+DN68*5+DO68*7.5+DP68*10)/$F68)/2</f>
        <v>3.9566666666666666</v>
      </c>
      <c r="DR68" s="88"/>
      <c r="DS68" s="69"/>
      <c r="DT68" s="69"/>
      <c r="DU68" s="69"/>
      <c r="DV68" s="69"/>
      <c r="DW68" s="69"/>
      <c r="DX68" s="69"/>
      <c r="DY68" s="89"/>
      <c r="DZ68" s="70">
        <v>3</v>
      </c>
      <c r="EA68" s="69"/>
      <c r="EB68" s="69">
        <v>1</v>
      </c>
      <c r="EC68" s="69">
        <v>1</v>
      </c>
      <c r="ED68" s="69">
        <v>1</v>
      </c>
      <c r="EE68" s="35">
        <f>(SUM(DR68:DY68)*1.25+(DZ68*0+EA68*2.5+EB68*5+EC68*7.5+ED68*10)/$F68)/2</f>
        <v>1.875</v>
      </c>
      <c r="EF68" s="36">
        <f>(CW68+DG68+DQ68+EE68+CJ68+BZ68+BP68)/7</f>
        <v>4.6547619047619051</v>
      </c>
      <c r="EG68" s="88"/>
      <c r="EH68" s="69">
        <v>1</v>
      </c>
      <c r="EI68" s="69"/>
      <c r="EJ68" s="89">
        <v>5</v>
      </c>
      <c r="EK68" s="48">
        <f>(EG68*0+EH68*5+EI68*7.5+EJ68*10)/$F68</f>
        <v>9.1666666666666661</v>
      </c>
      <c r="EL68" s="62">
        <f>SUM(EG68:EJ68)/$F68</f>
        <v>1</v>
      </c>
      <c r="EM68" s="70"/>
      <c r="EN68" s="69"/>
      <c r="EO68" s="69">
        <v>1</v>
      </c>
      <c r="EP68" s="69">
        <v>5</v>
      </c>
      <c r="EQ68" s="37">
        <f>(EM68*0+EN68*5+EO68*7.5+EP68*10)/$F68</f>
        <v>9.5833333333333339</v>
      </c>
      <c r="ER68" s="50">
        <f>SUM(EM68:EP68)/$F68</f>
        <v>1</v>
      </c>
      <c r="ES68" s="51">
        <f>(EK68+EQ68)/2</f>
        <v>9.375</v>
      </c>
      <c r="ET68" s="52">
        <f>(SUM(EH68:EJ68)+SUM(EN68:EP68))/($F68*2)</f>
        <v>1</v>
      </c>
      <c r="EU68" s="70"/>
      <c r="EV68" s="69">
        <v>2</v>
      </c>
      <c r="EW68" s="69">
        <v>1</v>
      </c>
      <c r="EX68" s="90">
        <v>3</v>
      </c>
      <c r="EY68" s="53">
        <f>(EU68*0+EV68*5+EW68*7.5+EX68*10)/$F68</f>
        <v>7.916666666666667</v>
      </c>
      <c r="EZ68" s="54">
        <f>SUM(EV68:EX68)/$F68</f>
        <v>1</v>
      </c>
      <c r="FA68" s="70"/>
      <c r="FB68" s="69">
        <v>1</v>
      </c>
      <c r="FC68" s="69">
        <v>1</v>
      </c>
      <c r="FD68" s="69">
        <v>4</v>
      </c>
      <c r="FE68" s="55">
        <f>(FA68*0+FB68*5+FC68*7.5+FD68*10)/$F68</f>
        <v>8.75</v>
      </c>
      <c r="FF68" s="56">
        <f>SUM(FB68:FD68)/$F68</f>
        <v>1</v>
      </c>
      <c r="FG68" s="70"/>
      <c r="FH68" s="69"/>
      <c r="FI68" s="69"/>
      <c r="FJ68" s="69">
        <v>6</v>
      </c>
      <c r="FK68" s="37">
        <f>(FG68*0+FH68*5+FI68*7.5+FJ68*10)/$F68</f>
        <v>10</v>
      </c>
      <c r="FL68" s="57">
        <f>SUM(FH68:FJ68)/$F68</f>
        <v>1</v>
      </c>
      <c r="FM68" s="58">
        <f>(EY68+FE68+FK68)/3</f>
        <v>8.8888888888888893</v>
      </c>
      <c r="FN68" s="59">
        <v>1</v>
      </c>
    </row>
    <row r="69" spans="1:170" ht="79.5" customHeight="1">
      <c r="A69" s="86">
        <v>58</v>
      </c>
      <c r="B69" s="85">
        <v>62</v>
      </c>
      <c r="C69" s="149" t="s">
        <v>219</v>
      </c>
      <c r="D69" s="149"/>
      <c r="E69" s="86">
        <v>65</v>
      </c>
      <c r="F69" s="87">
        <v>19</v>
      </c>
      <c r="G69" s="88">
        <v>1</v>
      </c>
      <c r="H69" s="69">
        <v>1</v>
      </c>
      <c r="I69" s="69">
        <v>1</v>
      </c>
      <c r="J69" s="69">
        <v>1</v>
      </c>
      <c r="K69" s="69"/>
      <c r="L69" s="69">
        <v>1</v>
      </c>
      <c r="M69" s="89">
        <v>1</v>
      </c>
      <c r="N69" s="88"/>
      <c r="O69" s="69"/>
      <c r="P69" s="69"/>
      <c r="Q69" s="69">
        <v>4</v>
      </c>
      <c r="R69" s="89">
        <v>14</v>
      </c>
      <c r="S69" s="35">
        <f>(SUM(G69:M69)*1.43+(N69*0+O69*2.5+P69*5+Q69*7.5+R69*10)/$F69)/2</f>
        <v>8.763684210526316</v>
      </c>
      <c r="T69" s="88">
        <v>1</v>
      </c>
      <c r="U69" s="69">
        <v>1</v>
      </c>
      <c r="V69" s="69"/>
      <c r="W69" s="69"/>
      <c r="X69" s="69">
        <v>1</v>
      </c>
      <c r="Y69" s="69">
        <v>1</v>
      </c>
      <c r="Z69" s="69">
        <v>1</v>
      </c>
      <c r="AA69" s="69">
        <v>1</v>
      </c>
      <c r="AB69" s="69">
        <v>1</v>
      </c>
      <c r="AC69" s="89">
        <v>1</v>
      </c>
      <c r="AD69" s="88"/>
      <c r="AE69" s="69"/>
      <c r="AF69" s="69"/>
      <c r="AG69" s="69">
        <v>7</v>
      </c>
      <c r="AH69" s="90">
        <v>12</v>
      </c>
      <c r="AI69" s="35">
        <f>(SUM(T69:AC69)*1+(AD69*0+AE69*2.5+AF69*5+AG69*7.5+AH69*10)/$F69)/2</f>
        <v>8.5394736842105274</v>
      </c>
      <c r="AJ69" s="88">
        <v>1</v>
      </c>
      <c r="AK69" s="69">
        <v>1</v>
      </c>
      <c r="AL69" s="69">
        <v>1</v>
      </c>
      <c r="AM69" s="89"/>
      <c r="AN69" s="88"/>
      <c r="AO69" s="69">
        <v>1</v>
      </c>
      <c r="AP69" s="69">
        <v>2</v>
      </c>
      <c r="AQ69" s="69">
        <v>9</v>
      </c>
      <c r="AR69" s="89">
        <v>5</v>
      </c>
      <c r="AS69" s="35">
        <f>(SUM(AJ69:AM69)*2.5+(AN69*0+AO69*2.5+AP69*5+AQ69*7.5+AR69*10)/$F69)/2</f>
        <v>7.1710526315789469</v>
      </c>
      <c r="AT69" s="88">
        <v>1</v>
      </c>
      <c r="AU69" s="69"/>
      <c r="AV69" s="69"/>
      <c r="AW69" s="89"/>
      <c r="AX69" s="88"/>
      <c r="AY69" s="69"/>
      <c r="AZ69" s="69">
        <v>2</v>
      </c>
      <c r="BA69" s="69">
        <v>10</v>
      </c>
      <c r="BB69" s="89">
        <v>5</v>
      </c>
      <c r="BC69" s="35">
        <f>(SUM(AT69:AW69)*2.5+(AX69*0+AY69*2.5+AZ69*5+BA69*7.5+BB69*10)/$F69)/2</f>
        <v>4.8026315789473681</v>
      </c>
      <c r="BD69" s="36">
        <f>(S69+AI69+AS69+BC69)/4</f>
        <v>7.3192105263157892</v>
      </c>
      <c r="BE69" s="88"/>
      <c r="BF69" s="69"/>
      <c r="BG69" s="69">
        <v>1</v>
      </c>
      <c r="BH69" s="69">
        <v>1</v>
      </c>
      <c r="BI69" s="69"/>
      <c r="BJ69" s="89">
        <v>1</v>
      </c>
      <c r="BK69" s="70"/>
      <c r="BL69" s="69"/>
      <c r="BM69" s="69">
        <v>1</v>
      </c>
      <c r="BN69" s="69">
        <v>6</v>
      </c>
      <c r="BO69" s="90">
        <v>12</v>
      </c>
      <c r="BP69" s="35">
        <f>(SUM(BE69:BJ69)*1.67+(BK69*0+BL69*2.5+BM69*5+BN69*7.5+BO69*10)/$F69)/2</f>
        <v>6.9786842105263158</v>
      </c>
      <c r="BQ69" s="88">
        <v>1</v>
      </c>
      <c r="BR69" s="69">
        <v>1</v>
      </c>
      <c r="BS69" s="89"/>
      <c r="BT69" s="70"/>
      <c r="BU69" s="69">
        <v>4</v>
      </c>
      <c r="BV69" s="69">
        <v>10</v>
      </c>
      <c r="BW69" s="69">
        <v>4</v>
      </c>
      <c r="BX69" s="90">
        <v>4</v>
      </c>
      <c r="BY69" s="90">
        <v>11</v>
      </c>
      <c r="BZ69" s="35">
        <f>(SUM(BQ69:BS69)*3.33+(BT69*0+BU69*0+BV69*2.5+BW69*5+BX69*7.5+BY69*10)/$F69)/2</f>
        <v>8.1984210526315788</v>
      </c>
      <c r="CA69" s="88">
        <v>1</v>
      </c>
      <c r="CB69" s="69"/>
      <c r="CC69" s="69">
        <v>1</v>
      </c>
      <c r="CD69" s="89">
        <v>1</v>
      </c>
      <c r="CE69" s="91"/>
      <c r="CF69" s="69">
        <v>2</v>
      </c>
      <c r="CG69" s="69">
        <v>3</v>
      </c>
      <c r="CH69" s="70">
        <v>4</v>
      </c>
      <c r="CI69" s="69">
        <v>10</v>
      </c>
      <c r="CJ69" s="35">
        <f>(SUM(CA69:CD69)*2.5+(CE69*0+CF69*2.5+CG69*5+CH69*7.5+CI69*10)/$F69)/2</f>
        <v>7.6973684210526319</v>
      </c>
      <c r="CK69" s="88">
        <v>1</v>
      </c>
      <c r="CL69" s="69"/>
      <c r="CM69" s="69"/>
      <c r="CN69" s="90">
        <v>1</v>
      </c>
      <c r="CO69" s="90"/>
      <c r="CP69" s="90"/>
      <c r="CQ69" s="89">
        <v>1</v>
      </c>
      <c r="CR69" s="70"/>
      <c r="CS69" s="69"/>
      <c r="CT69" s="69">
        <v>2</v>
      </c>
      <c r="CU69" s="69">
        <v>7</v>
      </c>
      <c r="CV69" s="69">
        <v>9</v>
      </c>
      <c r="CW69" s="35">
        <f>(SUM(CK69:CQ69)*1.43+(CR69*0+CS69*2.5+CT69*5+CU69*7.5+CV69*10)/$F69)/2</f>
        <v>6.1581578947368421</v>
      </c>
      <c r="CX69" s="88">
        <v>1</v>
      </c>
      <c r="CY69" s="69">
        <v>1</v>
      </c>
      <c r="CZ69" s="89">
        <v>1</v>
      </c>
      <c r="DA69" s="70"/>
      <c r="DB69" s="69"/>
      <c r="DC69" s="69"/>
      <c r="DD69" s="69"/>
      <c r="DE69" s="69">
        <v>4</v>
      </c>
      <c r="DF69" s="69">
        <v>14</v>
      </c>
      <c r="DG69" s="35">
        <f>(SUM(CX69:CZ69)*3.33+(DA69*0+DB69*0+DC69*2.5+DD69*5+DE69*7.5+DF69*10)/$F69)/2</f>
        <v>9.468684210526316</v>
      </c>
      <c r="DH69" s="88">
        <v>1</v>
      </c>
      <c r="DI69" s="69"/>
      <c r="DJ69" s="69"/>
      <c r="DK69" s="89">
        <v>1</v>
      </c>
      <c r="DL69" s="70">
        <v>5</v>
      </c>
      <c r="DM69" s="69"/>
      <c r="DN69" s="69">
        <v>5</v>
      </c>
      <c r="DO69" s="69">
        <v>4</v>
      </c>
      <c r="DP69" s="69">
        <v>2</v>
      </c>
      <c r="DQ69" s="35">
        <f>(SUM(DH69:DK69)*3.33+(DL69*0+DM69*2.5+DN69*5+DO69*7.5+DP69*10)/$F69)/2</f>
        <v>5.303684210526316</v>
      </c>
      <c r="DR69" s="88"/>
      <c r="DS69" s="69"/>
      <c r="DT69" s="69"/>
      <c r="DU69" s="69"/>
      <c r="DV69" s="69"/>
      <c r="DW69" s="69"/>
      <c r="DX69" s="69"/>
      <c r="DY69" s="89"/>
      <c r="DZ69" s="70">
        <v>5</v>
      </c>
      <c r="EA69" s="69"/>
      <c r="EB69" s="69">
        <v>2</v>
      </c>
      <c r="EC69" s="69">
        <v>5</v>
      </c>
      <c r="ED69" s="69">
        <v>1</v>
      </c>
      <c r="EE69" s="35">
        <f>(SUM(DR69:DY69)*1.25+(DZ69*0+EA69*2.5+EB69*5+EC69*7.5+ED69*10)/$F69)/2</f>
        <v>1.513157894736842</v>
      </c>
      <c r="EF69" s="36">
        <f>(CW69+DG69+DQ69+EE69+CJ69+BZ69+BP69)/7</f>
        <v>6.4740225563909783</v>
      </c>
      <c r="EG69" s="88"/>
      <c r="EH69" s="69">
        <v>1</v>
      </c>
      <c r="EI69" s="69">
        <v>1</v>
      </c>
      <c r="EJ69" s="89">
        <v>17</v>
      </c>
      <c r="EK69" s="48">
        <f>(EG69*0+EH69*5+EI69*7.5+EJ69*10)/$F69</f>
        <v>9.6052631578947363</v>
      </c>
      <c r="EL69" s="62">
        <f>SUM(EG69:EJ69)/$F69</f>
        <v>1</v>
      </c>
      <c r="EM69" s="70"/>
      <c r="EN69" s="69"/>
      <c r="EO69" s="69">
        <v>2</v>
      </c>
      <c r="EP69" s="69">
        <v>17</v>
      </c>
      <c r="EQ69" s="37">
        <f>(EM69*0+EN69*5+EO69*7.5+EP69*10)/$F69</f>
        <v>9.7368421052631575</v>
      </c>
      <c r="ER69" s="50">
        <f>SUM(EM69:EP69)/$F69</f>
        <v>1</v>
      </c>
      <c r="ES69" s="51">
        <f>(EK69+EQ69)/2</f>
        <v>9.6710526315789469</v>
      </c>
      <c r="ET69" s="52">
        <f>(SUM(EH69:EJ69)+SUM(EN69:EP69))/($F69*2)</f>
        <v>1</v>
      </c>
      <c r="EU69" s="70"/>
      <c r="EV69" s="69">
        <v>2</v>
      </c>
      <c r="EW69" s="69">
        <v>7</v>
      </c>
      <c r="EX69" s="90">
        <v>9</v>
      </c>
      <c r="EY69" s="53">
        <f>(EU69*0+EV69*5+EW69*7.5+EX69*10)/$F69</f>
        <v>8.026315789473685</v>
      </c>
      <c r="EZ69" s="54">
        <v>1</v>
      </c>
      <c r="FA69" s="70"/>
      <c r="FB69" s="69">
        <v>2</v>
      </c>
      <c r="FC69" s="69">
        <v>5</v>
      </c>
      <c r="FD69" s="69">
        <v>13</v>
      </c>
      <c r="FE69" s="55">
        <f>(FA69*0+FB69*5+FC69*7.5+FD69*10)/$F69</f>
        <v>9.3421052631578956</v>
      </c>
      <c r="FF69" s="56">
        <v>1</v>
      </c>
      <c r="FG69" s="70">
        <v>1</v>
      </c>
      <c r="FH69" s="69"/>
      <c r="FI69" s="69"/>
      <c r="FJ69" s="69">
        <v>18</v>
      </c>
      <c r="FK69" s="37">
        <f>(FG69*0+FH69*5+FI69*7.5+FJ69*10)/$F69</f>
        <v>9.473684210526315</v>
      </c>
      <c r="FL69" s="57">
        <f>SUM(FH69:FJ69)/$F69</f>
        <v>0.94736842105263153</v>
      </c>
      <c r="FM69" s="58">
        <f>(EY69+FE69+FK69)/3</f>
        <v>8.9473684210526319</v>
      </c>
      <c r="FN69" s="59">
        <v>0.98250000000000004</v>
      </c>
    </row>
    <row r="70" spans="1:170" ht="65.25" customHeight="1">
      <c r="A70" s="86">
        <v>59</v>
      </c>
      <c r="B70" s="85">
        <v>146</v>
      </c>
      <c r="C70" s="149" t="s">
        <v>220</v>
      </c>
      <c r="D70" s="149"/>
      <c r="E70" s="86">
        <v>222</v>
      </c>
      <c r="F70" s="87">
        <v>45</v>
      </c>
      <c r="G70" s="88">
        <v>1</v>
      </c>
      <c r="H70" s="69">
        <v>1</v>
      </c>
      <c r="I70" s="69">
        <v>1</v>
      </c>
      <c r="J70" s="69">
        <v>1</v>
      </c>
      <c r="K70" s="69">
        <v>1</v>
      </c>
      <c r="L70" s="69">
        <v>1</v>
      </c>
      <c r="M70" s="89">
        <v>1</v>
      </c>
      <c r="N70" s="88"/>
      <c r="O70" s="69">
        <v>1</v>
      </c>
      <c r="P70" s="69">
        <v>4</v>
      </c>
      <c r="Q70" s="69">
        <v>24</v>
      </c>
      <c r="R70" s="89">
        <v>16</v>
      </c>
      <c r="S70" s="35">
        <f>(SUM(G70:M70)*1.43+(N70*0+O70*2.5+P70*5+Q70*7.5+R70*10)/$F70)/2</f>
        <v>9.0327777777777776</v>
      </c>
      <c r="T70" s="88">
        <v>1</v>
      </c>
      <c r="U70" s="69">
        <v>1</v>
      </c>
      <c r="V70" s="69">
        <v>1</v>
      </c>
      <c r="W70" s="69">
        <v>1</v>
      </c>
      <c r="X70" s="69">
        <v>1</v>
      </c>
      <c r="Y70" s="69">
        <v>1</v>
      </c>
      <c r="Z70" s="69">
        <v>1</v>
      </c>
      <c r="AA70" s="69">
        <v>1</v>
      </c>
      <c r="AB70" s="69">
        <v>1</v>
      </c>
      <c r="AC70" s="89"/>
      <c r="AD70" s="88"/>
      <c r="AE70" s="69"/>
      <c r="AF70" s="69">
        <v>4</v>
      </c>
      <c r="AG70" s="69">
        <v>14</v>
      </c>
      <c r="AH70" s="90">
        <v>27</v>
      </c>
      <c r="AI70" s="35">
        <f>(SUM(T70:AC70)*1+(AD70*0+AE70*2.5+AF70*5+AG70*7.5+AH70*10)/$F70)/2</f>
        <v>8.8888888888888893</v>
      </c>
      <c r="AJ70" s="88">
        <v>1</v>
      </c>
      <c r="AK70" s="69">
        <v>1</v>
      </c>
      <c r="AL70" s="69"/>
      <c r="AM70" s="89"/>
      <c r="AN70" s="88"/>
      <c r="AO70" s="69"/>
      <c r="AP70" s="69">
        <v>8</v>
      </c>
      <c r="AQ70" s="69">
        <v>16</v>
      </c>
      <c r="AR70" s="89">
        <v>21</v>
      </c>
      <c r="AS70" s="35">
        <f>(SUM(AJ70:AM70)*2.5+(AN70*0+AO70*2.5+AP70*5+AQ70*7.5+AR70*10)/$F70)/2</f>
        <v>6.6111111111111107</v>
      </c>
      <c r="AT70" s="88">
        <v>1</v>
      </c>
      <c r="AU70" s="69"/>
      <c r="AV70" s="69"/>
      <c r="AW70" s="89"/>
      <c r="AX70" s="88">
        <v>1</v>
      </c>
      <c r="AY70" s="69">
        <v>3</v>
      </c>
      <c r="AZ70" s="69">
        <v>4</v>
      </c>
      <c r="BA70" s="69">
        <v>21</v>
      </c>
      <c r="BB70" s="89">
        <v>16</v>
      </c>
      <c r="BC70" s="35">
        <f>(SUM(AT70:AW70)*2.5+(AX70*0+AY70*2.5+AZ70*5+BA70*7.5+BB70*10)/$F70)/2</f>
        <v>5.0833333333333339</v>
      </c>
      <c r="BD70" s="36">
        <f>(S70+AI70+AS70+BC70)/4</f>
        <v>7.4040277777777774</v>
      </c>
      <c r="BE70" s="88"/>
      <c r="BF70" s="69"/>
      <c r="BG70" s="69">
        <v>1</v>
      </c>
      <c r="BH70" s="69"/>
      <c r="BI70" s="69"/>
      <c r="BJ70" s="89"/>
      <c r="BK70" s="70">
        <v>1</v>
      </c>
      <c r="BL70" s="69">
        <v>4</v>
      </c>
      <c r="BM70" s="69">
        <v>9</v>
      </c>
      <c r="BN70" s="69">
        <v>17</v>
      </c>
      <c r="BO70" s="90">
        <v>14</v>
      </c>
      <c r="BP70" s="35">
        <f>(SUM(BE70:BJ70)*1.67+(BK70*0+BL70*2.5+BM70*5+BN70*7.5+BO70*10)/$F70)/2</f>
        <v>4.418333333333333</v>
      </c>
      <c r="BQ70" s="88">
        <v>1</v>
      </c>
      <c r="BR70" s="69"/>
      <c r="BS70" s="89"/>
      <c r="BT70" s="70">
        <v>2</v>
      </c>
      <c r="BU70" s="69">
        <v>8</v>
      </c>
      <c r="BV70" s="69">
        <v>18</v>
      </c>
      <c r="BW70" s="69">
        <v>17</v>
      </c>
      <c r="BX70" s="90">
        <v>32</v>
      </c>
      <c r="BY70" s="90">
        <v>13</v>
      </c>
      <c r="BZ70" s="35">
        <f>(SUM(BQ70:BS70)*3.33+(BT70*0+BU70*0+BV70*2.5+BW70*5+BX70*7.5+BY70*10)/$F70)/2</f>
        <v>7.2205555555555554</v>
      </c>
      <c r="CA70" s="88">
        <v>1</v>
      </c>
      <c r="CB70" s="69"/>
      <c r="CC70" s="69">
        <v>1</v>
      </c>
      <c r="CD70" s="89"/>
      <c r="CE70" s="91"/>
      <c r="CF70" s="69">
        <v>5</v>
      </c>
      <c r="CG70" s="69">
        <v>5</v>
      </c>
      <c r="CH70" s="70">
        <v>6</v>
      </c>
      <c r="CI70" s="69">
        <v>29</v>
      </c>
      <c r="CJ70" s="35">
        <f>(SUM(CA70:CD70)*2.5+(CE70*0+CF70*2.5+CG70*5+CH70*7.5+CI70*10)/$F70)/2</f>
        <v>6.6388888888888893</v>
      </c>
      <c r="CK70" s="88"/>
      <c r="CL70" s="69"/>
      <c r="CM70" s="69"/>
      <c r="CN70" s="90">
        <v>1</v>
      </c>
      <c r="CO70" s="90"/>
      <c r="CP70" s="90"/>
      <c r="CQ70" s="89"/>
      <c r="CR70" s="70"/>
      <c r="CS70" s="69"/>
      <c r="CT70" s="69">
        <v>5</v>
      </c>
      <c r="CU70" s="69">
        <v>9</v>
      </c>
      <c r="CV70" s="69">
        <v>31</v>
      </c>
      <c r="CW70" s="35">
        <f>(SUM(CK70:CQ70)*1.43+(CR70*0+CS70*2.5+CT70*5+CU70*7.5+CV70*10)/$F70)/2</f>
        <v>5.1872222222222222</v>
      </c>
      <c r="CX70" s="88">
        <v>1</v>
      </c>
      <c r="CY70" s="69"/>
      <c r="CZ70" s="89"/>
      <c r="DA70" s="70"/>
      <c r="DB70" s="69"/>
      <c r="DC70" s="69"/>
      <c r="DD70" s="69">
        <v>2</v>
      </c>
      <c r="DE70" s="69">
        <v>3</v>
      </c>
      <c r="DF70" s="69">
        <v>40</v>
      </c>
      <c r="DG70" s="35">
        <f>(SUM(CX70:CZ70)*3.33+(DA70*0+DB70*0+DC70*2.5+DD70*5+DE70*7.5+DF70*10)/$F70)/2</f>
        <v>6.4705555555555554</v>
      </c>
      <c r="DH70" s="88"/>
      <c r="DI70" s="69"/>
      <c r="DJ70" s="69"/>
      <c r="DK70" s="89"/>
      <c r="DL70" s="70">
        <v>6</v>
      </c>
      <c r="DM70" s="69"/>
      <c r="DN70" s="69">
        <v>7</v>
      </c>
      <c r="DO70" s="69">
        <v>14</v>
      </c>
      <c r="DP70" s="69">
        <v>18</v>
      </c>
      <c r="DQ70" s="35">
        <f>(SUM(DH70:DK70)*3.33+(DL70*0+DM70*2.5+DN70*5+DO70*7.5+DP70*10)/$F70)/2</f>
        <v>3.5555555555555554</v>
      </c>
      <c r="DR70" s="88"/>
      <c r="DS70" s="69"/>
      <c r="DT70" s="69"/>
      <c r="DU70" s="69"/>
      <c r="DV70" s="69"/>
      <c r="DW70" s="69"/>
      <c r="DX70" s="69"/>
      <c r="DY70" s="89"/>
      <c r="DZ70" s="70">
        <v>9</v>
      </c>
      <c r="EA70" s="69"/>
      <c r="EB70" s="69">
        <v>10</v>
      </c>
      <c r="EC70" s="69">
        <v>18</v>
      </c>
      <c r="ED70" s="69">
        <v>8</v>
      </c>
      <c r="EE70" s="35">
        <f>(SUM(DR70:DY70)*1.25+(DZ70*0+EA70*2.5+EB70*5+EC70*7.5+ED70*10)/$F70)/2</f>
        <v>2.9444444444444446</v>
      </c>
      <c r="EF70" s="36">
        <f>(CW70+DG70+DQ70+EE70+CJ70+BZ70+BP70)/7</f>
        <v>5.2050793650793645</v>
      </c>
      <c r="EG70" s="88"/>
      <c r="EH70" s="69">
        <v>1</v>
      </c>
      <c r="EI70" s="69">
        <v>10</v>
      </c>
      <c r="EJ70" s="89">
        <v>34</v>
      </c>
      <c r="EK70" s="48">
        <f>(EG70*0+EH70*5+EI70*7.5+EJ70*10)/$F70</f>
        <v>9.3333333333333339</v>
      </c>
      <c r="EL70" s="62">
        <f>SUM(EG70:EJ70)/$F70</f>
        <v>1</v>
      </c>
      <c r="EM70" s="70"/>
      <c r="EN70" s="69">
        <v>1</v>
      </c>
      <c r="EO70" s="69">
        <v>5</v>
      </c>
      <c r="EP70" s="69">
        <v>39</v>
      </c>
      <c r="EQ70" s="37">
        <f>(EM70*0+EN70*5+EO70*7.5+EP70*10)/$F70</f>
        <v>9.6111111111111107</v>
      </c>
      <c r="ER70" s="50">
        <f>SUM(EM70:EP70)/$F70</f>
        <v>1</v>
      </c>
      <c r="ES70" s="51">
        <f>(EK70+EQ70)/2</f>
        <v>9.4722222222222214</v>
      </c>
      <c r="ET70" s="52">
        <f>(SUM(EH70:EJ70)+SUM(EN70:EP70))/($F70*2)</f>
        <v>1</v>
      </c>
      <c r="EU70" s="70">
        <v>3</v>
      </c>
      <c r="EV70" s="69">
        <v>4</v>
      </c>
      <c r="EW70" s="69">
        <v>13</v>
      </c>
      <c r="EX70" s="90">
        <v>25</v>
      </c>
      <c r="EY70" s="53">
        <f>(EU70*0+EV70*5+EW70*7.5+EX70*10)/$F70</f>
        <v>8.1666666666666661</v>
      </c>
      <c r="EZ70" s="54">
        <f>SUM(EV70:EX70)/$F70</f>
        <v>0.93333333333333335</v>
      </c>
      <c r="FA70" s="70"/>
      <c r="FB70" s="69">
        <v>4</v>
      </c>
      <c r="FC70" s="69">
        <v>5</v>
      </c>
      <c r="FD70" s="69">
        <v>36</v>
      </c>
      <c r="FE70" s="55">
        <f>(FA70*0+FB70*5+FC70*7.5+FD70*10)/$F70</f>
        <v>9.2777777777777786</v>
      </c>
      <c r="FF70" s="56">
        <f>SUM(FB70:FD70)/$F70</f>
        <v>1</v>
      </c>
      <c r="FG70" s="70"/>
      <c r="FH70" s="69">
        <v>1</v>
      </c>
      <c r="FI70" s="69">
        <v>8</v>
      </c>
      <c r="FJ70" s="69">
        <v>36</v>
      </c>
      <c r="FK70" s="37">
        <f>(FG70*0+FH70*5+FI70*7.5+FJ70*10)/$F70</f>
        <v>9.4444444444444446</v>
      </c>
      <c r="FL70" s="57">
        <f>SUM(FH70:FJ70)/$F70</f>
        <v>1</v>
      </c>
      <c r="FM70" s="58">
        <f>(EY70+FE70+FK70)/3</f>
        <v>8.9629629629629619</v>
      </c>
      <c r="FN70" s="59">
        <v>0.9778</v>
      </c>
    </row>
    <row r="71" spans="1:170" ht="72" customHeight="1">
      <c r="A71" s="86">
        <v>60</v>
      </c>
      <c r="B71" s="85">
        <v>484</v>
      </c>
      <c r="C71" s="149" t="s">
        <v>221</v>
      </c>
      <c r="D71" s="149"/>
      <c r="E71" s="86">
        <v>253</v>
      </c>
      <c r="F71" s="87">
        <v>53</v>
      </c>
      <c r="G71" s="88">
        <v>1</v>
      </c>
      <c r="H71" s="69">
        <v>1</v>
      </c>
      <c r="I71" s="69">
        <v>1</v>
      </c>
      <c r="J71" s="69">
        <v>1</v>
      </c>
      <c r="K71" s="69">
        <v>1</v>
      </c>
      <c r="L71" s="69">
        <v>1</v>
      </c>
      <c r="M71" s="89">
        <v>1</v>
      </c>
      <c r="N71" s="88"/>
      <c r="O71" s="69"/>
      <c r="P71" s="69"/>
      <c r="Q71" s="69">
        <v>8</v>
      </c>
      <c r="R71" s="89">
        <v>45</v>
      </c>
      <c r="S71" s="35">
        <f>(SUM(G71:M71)*1.43+(N71*0+O71*2.5+P71*5+Q71*7.5+R71*10)/$F71)/2</f>
        <v>9.8163207547169797</v>
      </c>
      <c r="T71" s="88">
        <v>1</v>
      </c>
      <c r="U71" s="69">
        <v>1</v>
      </c>
      <c r="V71" s="69">
        <v>1</v>
      </c>
      <c r="W71" s="69">
        <v>1</v>
      </c>
      <c r="X71" s="69">
        <v>1</v>
      </c>
      <c r="Y71" s="69">
        <v>1</v>
      </c>
      <c r="Z71" s="69">
        <v>1</v>
      </c>
      <c r="AA71" s="69">
        <v>1</v>
      </c>
      <c r="AB71" s="69">
        <v>1</v>
      </c>
      <c r="AC71" s="89">
        <v>1</v>
      </c>
      <c r="AD71" s="88">
        <v>1</v>
      </c>
      <c r="AE71" s="69"/>
      <c r="AF71" s="69"/>
      <c r="AG71" s="69">
        <v>11</v>
      </c>
      <c r="AH71" s="90">
        <v>41</v>
      </c>
      <c r="AI71" s="35">
        <f>(SUM(T71:AC71)*1+(AD71*0+AE71*2.5+AF71*5+AG71*7.5+AH71*10)/$F71)/2</f>
        <v>9.6462264150943398</v>
      </c>
      <c r="AJ71" s="88">
        <v>1</v>
      </c>
      <c r="AK71" s="69">
        <v>1</v>
      </c>
      <c r="AL71" s="69">
        <v>1</v>
      </c>
      <c r="AM71" s="89">
        <v>1</v>
      </c>
      <c r="AN71" s="88"/>
      <c r="AO71" s="69"/>
      <c r="AP71" s="69">
        <v>3</v>
      </c>
      <c r="AQ71" s="69">
        <v>11</v>
      </c>
      <c r="AR71" s="89">
        <v>39</v>
      </c>
      <c r="AS71" s="35">
        <f>(SUM(AJ71:AM71)*2.5+(AN71*0+AO71*2.5+AP71*5+AQ71*7.5+AR71*10)/$F71)/2</f>
        <v>9.5990566037735849</v>
      </c>
      <c r="AT71" s="88">
        <v>1</v>
      </c>
      <c r="AU71" s="69"/>
      <c r="AV71" s="69"/>
      <c r="AW71" s="89"/>
      <c r="AX71" s="88"/>
      <c r="AY71" s="69"/>
      <c r="AZ71" s="69">
        <v>4</v>
      </c>
      <c r="BA71" s="69">
        <v>10</v>
      </c>
      <c r="BB71" s="89">
        <v>39</v>
      </c>
      <c r="BC71" s="35">
        <f>(SUM(AT71:AW71)*2.5+(AX71*0+AY71*2.5+AZ71*5+BA71*7.5+BB71*10)/$F71)/2</f>
        <v>5.8254716981132075</v>
      </c>
      <c r="BD71" s="36">
        <f>(S71+AI71+AS71+BC71)/4</f>
        <v>8.7217688679245278</v>
      </c>
      <c r="BE71" s="88"/>
      <c r="BF71" s="69"/>
      <c r="BG71" s="95">
        <v>1</v>
      </c>
      <c r="BH71" s="95">
        <v>1</v>
      </c>
      <c r="BI71" s="95">
        <v>1</v>
      </c>
      <c r="BJ71" s="89"/>
      <c r="BK71" s="70"/>
      <c r="BL71" s="69">
        <v>2</v>
      </c>
      <c r="BM71" s="69">
        <v>23</v>
      </c>
      <c r="BN71" s="69">
        <v>13</v>
      </c>
      <c r="BO71" s="90">
        <v>15</v>
      </c>
      <c r="BP71" s="35">
        <f>(SUM(BE71:BJ71)*1.67+(BK71*0+BL71*2.5+BM71*5+BN71*7.5+BO71*10)/$F71)/2</f>
        <v>5.9719811320754719</v>
      </c>
      <c r="BQ71" s="88">
        <v>1</v>
      </c>
      <c r="BR71" s="69"/>
      <c r="BS71" s="89"/>
      <c r="BT71" s="70">
        <v>1</v>
      </c>
      <c r="BU71" s="69"/>
      <c r="BV71" s="69">
        <v>1</v>
      </c>
      <c r="BW71" s="69">
        <v>12</v>
      </c>
      <c r="BX71" s="90">
        <v>33</v>
      </c>
      <c r="BY71" s="90">
        <v>6</v>
      </c>
      <c r="BZ71" s="35">
        <f>(SUM(BQ71:BS71)*3.33+(BT71*0+BU71*0+BV71*2.5+BW71*5+BX71*7.5+BY71*10)/$F71)/2</f>
        <v>5.1555660377358485</v>
      </c>
      <c r="CA71" s="88">
        <v>1</v>
      </c>
      <c r="CB71" s="69"/>
      <c r="CC71" s="69"/>
      <c r="CD71" s="89"/>
      <c r="CE71" s="91"/>
      <c r="CF71" s="69">
        <v>1</v>
      </c>
      <c r="CG71" s="69">
        <v>1</v>
      </c>
      <c r="CH71" s="70">
        <v>11</v>
      </c>
      <c r="CI71" s="69">
        <v>40</v>
      </c>
      <c r="CJ71" s="35">
        <f>(SUM(CA71:CD71)*2.5+(CE71*0+CF71*2.5+CG71*5+CH71*7.5+CI71*10)/$F71)/2</f>
        <v>5.8726415094339623</v>
      </c>
      <c r="CK71" s="88"/>
      <c r="CL71" s="69"/>
      <c r="CM71" s="69"/>
      <c r="CN71" s="90">
        <v>1</v>
      </c>
      <c r="CO71" s="90"/>
      <c r="CP71" s="90"/>
      <c r="CQ71" s="89"/>
      <c r="CR71" s="70"/>
      <c r="CS71" s="69"/>
      <c r="CT71" s="69">
        <v>2</v>
      </c>
      <c r="CU71" s="69">
        <v>12</v>
      </c>
      <c r="CV71" s="69">
        <v>39</v>
      </c>
      <c r="CW71" s="35">
        <f>(SUM(CK71:CQ71)*1.43+(CR71*0+CS71*2.5+CT71*5+CU71*7.5+CV71*10)/$F71)/2</f>
        <v>5.3376415094339622</v>
      </c>
      <c r="CX71" s="88">
        <v>1</v>
      </c>
      <c r="CY71" s="69">
        <v>1</v>
      </c>
      <c r="CZ71" s="89">
        <v>1</v>
      </c>
      <c r="DA71" s="70"/>
      <c r="DB71" s="69"/>
      <c r="DC71" s="69"/>
      <c r="DD71" s="69"/>
      <c r="DE71" s="69">
        <v>3</v>
      </c>
      <c r="DF71" s="69">
        <v>50</v>
      </c>
      <c r="DG71" s="35">
        <f>(SUM(CX71:CZ71)*3.33+(DA71*0+DB71*0+DC71*2.5+DD71*5+DE71*7.5+DF71*10)/$F71)/2</f>
        <v>9.9242452830188679</v>
      </c>
      <c r="DH71" s="88"/>
      <c r="DI71" s="69"/>
      <c r="DJ71" s="69"/>
      <c r="DK71" s="89"/>
      <c r="DL71" s="70">
        <v>1</v>
      </c>
      <c r="DM71" s="69">
        <v>5</v>
      </c>
      <c r="DN71" s="69">
        <v>10</v>
      </c>
      <c r="DO71" s="69">
        <v>20</v>
      </c>
      <c r="DP71" s="69">
        <v>16</v>
      </c>
      <c r="DQ71" s="35">
        <f>(SUM(DH71:DK71)*3.33+(DL71*0+DM71*2.5+DN71*5+DO71*7.5+DP71*10)/$F71)/2</f>
        <v>3.5141509433962264</v>
      </c>
      <c r="DR71" s="88"/>
      <c r="DS71" s="69"/>
      <c r="DT71" s="69"/>
      <c r="DU71" s="69"/>
      <c r="DV71" s="69"/>
      <c r="DW71" s="69"/>
      <c r="DX71" s="69"/>
      <c r="DY71" s="89"/>
      <c r="DZ71" s="70">
        <v>8</v>
      </c>
      <c r="EA71" s="69">
        <v>11</v>
      </c>
      <c r="EB71" s="69">
        <v>6</v>
      </c>
      <c r="EC71" s="69">
        <v>20</v>
      </c>
      <c r="ED71" s="69">
        <v>6</v>
      </c>
      <c r="EE71" s="35">
        <f>(SUM(DR71:DY71)*1.25+(DZ71*0+EA71*2.5+EB71*5+EC71*7.5+ED71*10)/$F71)/2</f>
        <v>2.5235849056603774</v>
      </c>
      <c r="EF71" s="36">
        <f>(CW71+DG71+DQ71+EE71+CJ71+BZ71+BP71)/7</f>
        <v>5.471401617250673</v>
      </c>
      <c r="EG71" s="88"/>
      <c r="EH71" s="69"/>
      <c r="EI71" s="69">
        <v>2</v>
      </c>
      <c r="EJ71" s="89">
        <v>51</v>
      </c>
      <c r="EK71" s="48">
        <f>(EG71*0+EH71*5+EI71*7.5+EJ71*10)/$F71</f>
        <v>9.9056603773584904</v>
      </c>
      <c r="EL71" s="62">
        <f>SUM(EG71:EJ71)/$F71</f>
        <v>1</v>
      </c>
      <c r="EM71" s="70"/>
      <c r="EN71" s="69"/>
      <c r="EO71" s="69">
        <v>2</v>
      </c>
      <c r="EP71" s="69">
        <v>51</v>
      </c>
      <c r="EQ71" s="37">
        <f>(EM71*0+EN71*5+EO71*7.5+EP71*10)/$F71</f>
        <v>9.9056603773584904</v>
      </c>
      <c r="ER71" s="50">
        <f>SUM(EM71:EP71)/$F71</f>
        <v>1</v>
      </c>
      <c r="ES71" s="51">
        <f>(EK71+EQ71)/2</f>
        <v>9.9056603773584904</v>
      </c>
      <c r="ET71" s="52">
        <f>(SUM(EH71:EJ71)+SUM(EN71:EP71))/($F71*2)</f>
        <v>1</v>
      </c>
      <c r="EU71" s="70">
        <v>1</v>
      </c>
      <c r="EV71" s="69">
        <v>5</v>
      </c>
      <c r="EW71" s="69">
        <v>5</v>
      </c>
      <c r="EX71" s="90">
        <v>42</v>
      </c>
      <c r="EY71" s="53">
        <f>(EU71*0+EV71*5+EW71*7.5+EX71*10)/$F71</f>
        <v>9.1037735849056602</v>
      </c>
      <c r="EZ71" s="54">
        <f>SUM(EV71:EX71)/$F71</f>
        <v>0.98113207547169812</v>
      </c>
      <c r="FA71" s="70"/>
      <c r="FB71" s="69">
        <v>2</v>
      </c>
      <c r="FC71" s="69">
        <v>2</v>
      </c>
      <c r="FD71" s="69">
        <v>49</v>
      </c>
      <c r="FE71" s="55">
        <f>(FA71*0+FB71*5+FC71*7.5+FD71*10)/$F71</f>
        <v>9.7169811320754711</v>
      </c>
      <c r="FF71" s="56">
        <f>SUM(FB71:FD71)/$F71</f>
        <v>1</v>
      </c>
      <c r="FG71" s="70"/>
      <c r="FH71" s="69"/>
      <c r="FI71" s="69">
        <v>3</v>
      </c>
      <c r="FJ71" s="69">
        <v>50</v>
      </c>
      <c r="FK71" s="37">
        <f>(FG71*0+FH71*5+FI71*7.5+FJ71*10)/$F71</f>
        <v>9.8584905660377355</v>
      </c>
      <c r="FL71" s="57">
        <f>SUM(FH71:FJ71)/$F71</f>
        <v>1</v>
      </c>
      <c r="FM71" s="58">
        <f>(EY71+FE71+FK71)/3</f>
        <v>9.5597484276729556</v>
      </c>
      <c r="FN71" s="59">
        <v>0.99370000000000003</v>
      </c>
    </row>
    <row r="72" spans="1:170" ht="65.25" customHeight="1">
      <c r="A72" s="86">
        <v>61</v>
      </c>
      <c r="B72" s="85">
        <v>487</v>
      </c>
      <c r="C72" s="149" t="s">
        <v>222</v>
      </c>
      <c r="D72" s="149"/>
      <c r="E72" s="98">
        <v>249</v>
      </c>
      <c r="F72" s="99">
        <v>50</v>
      </c>
      <c r="G72" s="88">
        <v>1</v>
      </c>
      <c r="H72" s="69">
        <v>1</v>
      </c>
      <c r="I72" s="69">
        <v>1</v>
      </c>
      <c r="J72" s="69">
        <v>1</v>
      </c>
      <c r="K72" s="69">
        <v>1</v>
      </c>
      <c r="L72" s="69">
        <v>1</v>
      </c>
      <c r="M72" s="89">
        <v>1</v>
      </c>
      <c r="N72" s="94"/>
      <c r="O72" s="95"/>
      <c r="P72" s="95"/>
      <c r="Q72" s="95"/>
      <c r="R72" s="96">
        <v>50</v>
      </c>
      <c r="S72" s="35">
        <f>(SUM(G72:M72)*1.43+(N72*0+O72*2.5+P72*5+Q72*7.5+R72*10)/$F72)/2</f>
        <v>10.004999999999999</v>
      </c>
      <c r="T72" s="88">
        <v>1</v>
      </c>
      <c r="U72" s="69">
        <v>1</v>
      </c>
      <c r="V72" s="69">
        <v>1</v>
      </c>
      <c r="W72" s="69">
        <v>1</v>
      </c>
      <c r="X72" s="69">
        <v>1</v>
      </c>
      <c r="Y72" s="69">
        <v>1</v>
      </c>
      <c r="Z72" s="69">
        <v>1</v>
      </c>
      <c r="AA72" s="69">
        <v>1</v>
      </c>
      <c r="AB72" s="69">
        <v>1</v>
      </c>
      <c r="AC72" s="89">
        <v>1</v>
      </c>
      <c r="AD72" s="94"/>
      <c r="AE72" s="95"/>
      <c r="AF72" s="95"/>
      <c r="AG72" s="95"/>
      <c r="AH72" s="100">
        <v>50</v>
      </c>
      <c r="AI72" s="35">
        <f>(SUM(T72:AC72)*1+(AD72*0+AE72*2.5+AF72*5+AG72*7.5+AH72*10)/$F72)/2</f>
        <v>10</v>
      </c>
      <c r="AJ72" s="94">
        <v>1</v>
      </c>
      <c r="AK72" s="95">
        <v>1</v>
      </c>
      <c r="AL72" s="95">
        <v>1</v>
      </c>
      <c r="AM72" s="96"/>
      <c r="AN72" s="94"/>
      <c r="AO72" s="95"/>
      <c r="AP72" s="95"/>
      <c r="AQ72" s="95">
        <v>10</v>
      </c>
      <c r="AR72" s="96">
        <v>40</v>
      </c>
      <c r="AS72" s="35">
        <f>(SUM(AJ72:AM72)*2.5+(AN72*0+AO72*2.5+AP72*5+AQ72*7.5+AR72*10)/$F72)/2</f>
        <v>8.5</v>
      </c>
      <c r="AT72" s="94"/>
      <c r="AU72" s="95"/>
      <c r="AV72" s="95">
        <v>1</v>
      </c>
      <c r="AW72" s="96"/>
      <c r="AX72" s="94"/>
      <c r="AY72" s="95"/>
      <c r="AZ72" s="95">
        <v>3</v>
      </c>
      <c r="BA72" s="95">
        <v>42</v>
      </c>
      <c r="BB72" s="96">
        <v>5</v>
      </c>
      <c r="BC72" s="35">
        <f>(SUM(AT72:AW72)*2.5+(AX72*0+AY72*2.5+AZ72*5+BA72*7.5+BB72*10)/$F72)/2</f>
        <v>5.05</v>
      </c>
      <c r="BD72" s="36">
        <f>(S72+AI72+AS72+BC72)/4</f>
        <v>8.3887499999999999</v>
      </c>
      <c r="BE72" s="94">
        <v>1</v>
      </c>
      <c r="BF72" s="95">
        <v>1</v>
      </c>
      <c r="BG72" s="95">
        <v>1</v>
      </c>
      <c r="BH72" s="95">
        <v>1</v>
      </c>
      <c r="BI72" s="95">
        <v>1</v>
      </c>
      <c r="BJ72" s="96">
        <v>1</v>
      </c>
      <c r="BK72" s="101"/>
      <c r="BL72" s="95"/>
      <c r="BM72" s="95"/>
      <c r="BN72" s="95">
        <v>40</v>
      </c>
      <c r="BO72" s="100">
        <v>10</v>
      </c>
      <c r="BP72" s="35">
        <f>(SUM(BE72:BJ72)*1.67+(BK72*0+BL72*2.5+BM72*5+BN72*7.5+BO72*10)/$F72)/2</f>
        <v>9.01</v>
      </c>
      <c r="BQ72" s="94">
        <v>1</v>
      </c>
      <c r="BR72" s="95"/>
      <c r="BS72" s="96"/>
      <c r="BT72" s="101"/>
      <c r="BU72" s="95"/>
      <c r="BV72" s="95"/>
      <c r="BW72" s="95">
        <v>50</v>
      </c>
      <c r="BX72" s="100">
        <v>50</v>
      </c>
      <c r="BY72" s="100"/>
      <c r="BZ72" s="35">
        <f>(SUM(BQ72:BS72)*3.33+(BT72*0+BU72*0+BV72*2.5+BW72*5+BX72*7.5+BY72*10)/$F72)/2</f>
        <v>7.915</v>
      </c>
      <c r="CA72" s="94">
        <v>1</v>
      </c>
      <c r="CB72" s="95"/>
      <c r="CC72" s="95">
        <v>1</v>
      </c>
      <c r="CD72" s="96"/>
      <c r="CE72" s="102"/>
      <c r="CF72" s="95"/>
      <c r="CG72" s="95"/>
      <c r="CH72" s="101"/>
      <c r="CI72" s="95">
        <v>50</v>
      </c>
      <c r="CJ72" s="35">
        <f>(SUM(CA72:CD72)*2.5+(CE72*0+CF72*2.5+CG72*5+CH72*7.5+CI72*10)/$F72)/2</f>
        <v>7.5</v>
      </c>
      <c r="CK72" s="94"/>
      <c r="CL72" s="95"/>
      <c r="CM72" s="95"/>
      <c r="CN72" s="100">
        <v>1</v>
      </c>
      <c r="CO72" s="100"/>
      <c r="CP72" s="100"/>
      <c r="CQ72" s="96">
        <v>1</v>
      </c>
      <c r="CR72" s="101"/>
      <c r="CS72" s="95"/>
      <c r="CT72" s="95"/>
      <c r="CU72" s="95"/>
      <c r="CV72" s="95">
        <v>50</v>
      </c>
      <c r="CW72" s="35">
        <f>(SUM(CK72:CQ72)*1.43+(CR72*0+CS72*2.5+CT72*5+CU72*7.5+CV72*10)/$F72)/2</f>
        <v>6.43</v>
      </c>
      <c r="CX72" s="94">
        <v>1</v>
      </c>
      <c r="CY72" s="103">
        <v>0.67800000000000005</v>
      </c>
      <c r="CZ72" s="104">
        <v>1</v>
      </c>
      <c r="DA72" s="101"/>
      <c r="DB72" s="95"/>
      <c r="DC72" s="95"/>
      <c r="DD72" s="95"/>
      <c r="DE72" s="95"/>
      <c r="DF72" s="95">
        <v>50</v>
      </c>
      <c r="DG72" s="35">
        <f>(SUM(CX72:CZ72)*3.33+(DA72*0+DB72*0+DC72*2.5+DD72*5+DE72*7.5+DF72*10)/$F72)/2</f>
        <v>9.458870000000001</v>
      </c>
      <c r="DH72" s="94"/>
      <c r="DI72" s="95"/>
      <c r="DJ72" s="95"/>
      <c r="DK72" s="96">
        <v>1</v>
      </c>
      <c r="DL72" s="101"/>
      <c r="DM72" s="95"/>
      <c r="DN72" s="95"/>
      <c r="DO72" s="95">
        <v>50</v>
      </c>
      <c r="DP72" s="95"/>
      <c r="DQ72" s="35">
        <f>(SUM(DH72:DK72)*3.33+(DL72*0+DM72*2.5+DN72*5+DO72*7.5+DP72*10)/$F72)/2</f>
        <v>5.415</v>
      </c>
      <c r="DR72" s="94">
        <v>1</v>
      </c>
      <c r="DS72" s="95"/>
      <c r="DT72" s="95"/>
      <c r="DU72" s="95"/>
      <c r="DV72" s="95"/>
      <c r="DW72" s="95"/>
      <c r="DX72" s="95"/>
      <c r="DY72" s="96">
        <v>1</v>
      </c>
      <c r="DZ72" s="101"/>
      <c r="EA72" s="95"/>
      <c r="EB72" s="95"/>
      <c r="EC72" s="95">
        <v>40</v>
      </c>
      <c r="ED72" s="95">
        <v>10</v>
      </c>
      <c r="EE72" s="35">
        <f>(SUM(DR72:DY72)*1.25+(DZ72*0+EA72*2.5+EB72*5+EC72*7.5+ED72*10)/$F72)/2</f>
        <v>5.25</v>
      </c>
      <c r="EF72" s="36">
        <f>(CW72+DG72+DQ72+EE72+CJ72+BZ72+BP72)/7</f>
        <v>7.2826957142857145</v>
      </c>
      <c r="EG72" s="94"/>
      <c r="EH72" s="95"/>
      <c r="EI72" s="95"/>
      <c r="EJ72" s="96">
        <v>50</v>
      </c>
      <c r="EK72" s="48">
        <f>(EG72*0+EH72*5+EI72*7.5+EJ72*10)/$F72</f>
        <v>10</v>
      </c>
      <c r="EL72" s="62">
        <f>SUM(EG72:EJ72)/$F72</f>
        <v>1</v>
      </c>
      <c r="EM72" s="101"/>
      <c r="EN72" s="95"/>
      <c r="EO72" s="95"/>
      <c r="EP72" s="95">
        <v>50</v>
      </c>
      <c r="EQ72" s="37">
        <f>(EM72*0+EN72*5+EO72*7.5+EP72*10)/$F72</f>
        <v>10</v>
      </c>
      <c r="ER72" s="50">
        <f>SUM(EM72:EP72)/$F72</f>
        <v>1</v>
      </c>
      <c r="ES72" s="51">
        <f>(EK72+EQ72)/2</f>
        <v>10</v>
      </c>
      <c r="ET72" s="52">
        <f>(SUM(EH72:EJ72)+SUM(EN72:EP72))/($F72*2)</f>
        <v>1</v>
      </c>
      <c r="EU72" s="101"/>
      <c r="EV72" s="95">
        <v>10</v>
      </c>
      <c r="EW72" s="95">
        <v>33</v>
      </c>
      <c r="EX72" s="100">
        <v>7</v>
      </c>
      <c r="EY72" s="53">
        <f>(EU72*0+EV72*5+EW72*7.5+EX72*10)/$F72</f>
        <v>7.35</v>
      </c>
      <c r="EZ72" s="54">
        <f>SUM(EV72:EX72)/$F72</f>
        <v>1</v>
      </c>
      <c r="FA72" s="101"/>
      <c r="FB72" s="95"/>
      <c r="FC72" s="95"/>
      <c r="FD72" s="95">
        <v>50</v>
      </c>
      <c r="FE72" s="55">
        <f>(FA72*0+FB72*5+FC72*7.5+FD72*10)/$F72</f>
        <v>10</v>
      </c>
      <c r="FF72" s="56">
        <f>SUM(FB72:FD72)/$F72</f>
        <v>1</v>
      </c>
      <c r="FG72" s="101"/>
      <c r="FH72" s="95"/>
      <c r="FI72" s="95"/>
      <c r="FJ72" s="95">
        <v>50</v>
      </c>
      <c r="FK72" s="37">
        <f>(FG72*0+FH72*5+FI72*7.5+FJ72*10)/$F72</f>
        <v>10</v>
      </c>
      <c r="FL72" s="57">
        <f>SUM(FH72:FJ72)/$F72</f>
        <v>1</v>
      </c>
      <c r="FM72" s="58">
        <f>(EY72+FE72+FK72)/3</f>
        <v>9.1166666666666671</v>
      </c>
      <c r="FN72" s="59">
        <v>1</v>
      </c>
    </row>
    <row r="73" spans="1:170" ht="60.75" customHeight="1">
      <c r="A73" s="86">
        <v>62</v>
      </c>
      <c r="B73" s="85">
        <v>496</v>
      </c>
      <c r="C73" s="149" t="s">
        <v>223</v>
      </c>
      <c r="D73" s="149"/>
      <c r="E73" s="86">
        <v>208</v>
      </c>
      <c r="F73" s="87">
        <v>40</v>
      </c>
      <c r="G73" s="88">
        <v>1</v>
      </c>
      <c r="H73" s="69">
        <v>1</v>
      </c>
      <c r="I73" s="69">
        <v>1</v>
      </c>
      <c r="J73" s="69"/>
      <c r="K73" s="69"/>
      <c r="L73" s="69"/>
      <c r="M73" s="89"/>
      <c r="N73" s="88"/>
      <c r="O73" s="69"/>
      <c r="P73" s="69">
        <v>2</v>
      </c>
      <c r="Q73" s="69">
        <v>28</v>
      </c>
      <c r="R73" s="89">
        <v>10</v>
      </c>
      <c r="S73" s="35">
        <f>(SUM(G73:M73)*1.43+(N73*0+O73*2.5+P73*5+Q73*7.5+R73*10)/$F73)/2</f>
        <v>6.1449999999999996</v>
      </c>
      <c r="T73" s="88"/>
      <c r="U73" s="69">
        <v>1</v>
      </c>
      <c r="V73" s="69"/>
      <c r="W73" s="69"/>
      <c r="X73" s="69">
        <v>1</v>
      </c>
      <c r="Y73" s="69">
        <v>1</v>
      </c>
      <c r="Z73" s="69"/>
      <c r="AA73" s="69"/>
      <c r="AB73" s="69">
        <v>1</v>
      </c>
      <c r="AC73" s="89"/>
      <c r="AD73" s="88"/>
      <c r="AE73" s="69"/>
      <c r="AF73" s="69"/>
      <c r="AG73" s="69">
        <v>25</v>
      </c>
      <c r="AH73" s="90">
        <v>15</v>
      </c>
      <c r="AI73" s="35">
        <f>(SUM(T73:AC73)*1+(AD73*0+AE73*2.5+AF73*5+AG73*7.5+AH73*10)/$F73)/2</f>
        <v>6.21875</v>
      </c>
      <c r="AJ73" s="88">
        <v>1</v>
      </c>
      <c r="AK73" s="69">
        <v>1</v>
      </c>
      <c r="AL73" s="69"/>
      <c r="AM73" s="89"/>
      <c r="AN73" s="88"/>
      <c r="AO73" s="69"/>
      <c r="AP73" s="69">
        <v>8</v>
      </c>
      <c r="AQ73" s="69">
        <v>32</v>
      </c>
      <c r="AR73" s="89"/>
      <c r="AS73" s="35">
        <f>(SUM(AJ73:AM73)*2.5+(AN73*0+AO73*2.5+AP73*5+AQ73*7.5+AR73*10)/$F73)/2</f>
        <v>6</v>
      </c>
      <c r="AT73" s="88">
        <v>1</v>
      </c>
      <c r="AU73" s="69"/>
      <c r="AV73" s="69">
        <v>1</v>
      </c>
      <c r="AW73" s="89"/>
      <c r="AX73" s="88"/>
      <c r="AY73" s="69"/>
      <c r="AZ73" s="69"/>
      <c r="BA73" s="69">
        <v>19</v>
      </c>
      <c r="BB73" s="89">
        <v>21</v>
      </c>
      <c r="BC73" s="35">
        <f>(SUM(AT73:AW73)*2.5+(AX73*0+AY73*2.5+AZ73*5+BA73*7.5+BB73*10)/$F73)/2</f>
        <v>6.90625</v>
      </c>
      <c r="BD73" s="36">
        <f>(S73+AI73+AS73+BC73)/4</f>
        <v>6.3174999999999999</v>
      </c>
      <c r="BE73" s="88"/>
      <c r="BF73" s="69"/>
      <c r="BG73" s="69">
        <v>1</v>
      </c>
      <c r="BH73" s="69">
        <v>1</v>
      </c>
      <c r="BI73" s="69"/>
      <c r="BJ73" s="89"/>
      <c r="BK73" s="70"/>
      <c r="BL73" s="69"/>
      <c r="BM73" s="69"/>
      <c r="BN73" s="69">
        <v>4</v>
      </c>
      <c r="BO73" s="90">
        <v>36</v>
      </c>
      <c r="BP73" s="35">
        <f>(SUM(BE73:BJ73)*1.67+(BK73*0+BL73*2.5+BM73*5+BN73*7.5+BO73*10)/$F73)/2</f>
        <v>6.5449999999999999</v>
      </c>
      <c r="BQ73" s="88">
        <v>1</v>
      </c>
      <c r="BR73" s="69">
        <v>1</v>
      </c>
      <c r="BS73" s="89"/>
      <c r="BT73" s="70"/>
      <c r="BU73" s="69"/>
      <c r="BV73" s="69"/>
      <c r="BW73" s="69">
        <v>40</v>
      </c>
      <c r="BX73" s="90"/>
      <c r="BY73" s="90"/>
      <c r="BZ73" s="35">
        <f>(SUM(BQ73:BS73)*3.33+(BT73*0+BU73*0+BV73*2.5+BW73*5+BX73*7.5+BY73*10)/$F73)/2</f>
        <v>5.83</v>
      </c>
      <c r="CA73" s="88">
        <v>1</v>
      </c>
      <c r="CB73" s="69"/>
      <c r="CC73" s="69"/>
      <c r="CD73" s="89"/>
      <c r="CE73" s="91"/>
      <c r="CF73" s="69"/>
      <c r="CG73" s="69"/>
      <c r="CH73" s="70"/>
      <c r="CI73" s="69">
        <v>40</v>
      </c>
      <c r="CJ73" s="35">
        <f>(SUM(CA73:CD73)*2.5+(CE73*0+CF73*2.5+CG73*5+CH73*7.5+CI73*10)/$F73)/2</f>
        <v>6.25</v>
      </c>
      <c r="CK73" s="88"/>
      <c r="CL73" s="69"/>
      <c r="CM73" s="69"/>
      <c r="CN73" s="90">
        <v>1</v>
      </c>
      <c r="CO73" s="90"/>
      <c r="CP73" s="90"/>
      <c r="CQ73" s="89"/>
      <c r="CR73" s="70"/>
      <c r="CS73" s="69"/>
      <c r="CT73" s="69"/>
      <c r="CU73" s="69"/>
      <c r="CV73" s="69">
        <v>40</v>
      </c>
      <c r="CW73" s="35">
        <f>(SUM(CK73:CQ73)*1.43+(CR73*0+CS73*2.5+CT73*5+CU73*7.5+CV73*10)/$F73)/2</f>
        <v>5.7149999999999999</v>
      </c>
      <c r="CX73" s="88">
        <v>1</v>
      </c>
      <c r="CY73" s="69"/>
      <c r="CZ73" s="89">
        <v>1</v>
      </c>
      <c r="DA73" s="70"/>
      <c r="DB73" s="69"/>
      <c r="DC73" s="69"/>
      <c r="DD73" s="69"/>
      <c r="DE73" s="69">
        <v>8</v>
      </c>
      <c r="DF73" s="69">
        <v>32</v>
      </c>
      <c r="DG73" s="35">
        <f>(SUM(CX73:CZ73)*3.33+(DA73*0+DB73*0+DC73*2.5+DD73*5+DE73*7.5+DF73*10)/$F73)/2</f>
        <v>8.08</v>
      </c>
      <c r="DH73" s="88"/>
      <c r="DI73" s="69"/>
      <c r="DJ73" s="69"/>
      <c r="DK73" s="89"/>
      <c r="DL73" s="70"/>
      <c r="DM73" s="69"/>
      <c r="DN73" s="69"/>
      <c r="DO73" s="69"/>
      <c r="DP73" s="69"/>
      <c r="DQ73" s="35">
        <f>(SUM(DH73:DK73)*3.33+(DL73*0+DM73*2.5+DN73*5+DO73*7.5+DP73*10)/$F73)/2</f>
        <v>0</v>
      </c>
      <c r="DR73" s="88"/>
      <c r="DS73" s="69"/>
      <c r="DT73" s="69"/>
      <c r="DU73" s="69"/>
      <c r="DV73" s="69"/>
      <c r="DW73" s="69"/>
      <c r="DX73" s="69"/>
      <c r="DY73" s="89"/>
      <c r="DZ73" s="70"/>
      <c r="EA73" s="69"/>
      <c r="EB73" s="69"/>
      <c r="EC73" s="69"/>
      <c r="ED73" s="69"/>
      <c r="EE73" s="35">
        <f>(SUM(DR73:DY73)*1.25+(DZ73*0+EA73*2.5+EB73*5+EC73*7.5+ED73*10)/$F73)/2</f>
        <v>0</v>
      </c>
      <c r="EF73" s="36">
        <f>(CW73+DG73+DQ73+EE73+CJ73+BZ73+BP73)/7</f>
        <v>4.6314285714285717</v>
      </c>
      <c r="EG73" s="88"/>
      <c r="EH73" s="69"/>
      <c r="EI73" s="69"/>
      <c r="EJ73" s="89"/>
      <c r="EK73" s="48">
        <f>(EG73*0+EH73*5+EI73*7.5+EJ73*10)/$F73</f>
        <v>0</v>
      </c>
      <c r="EL73" s="105">
        <f>SUM(EG73:EJ73)/$F73</f>
        <v>0</v>
      </c>
      <c r="EM73" s="70"/>
      <c r="EN73" s="69"/>
      <c r="EO73" s="69"/>
      <c r="EP73" s="69"/>
      <c r="EQ73" s="37">
        <f>(EM73*0+EN73*5+EO73*7.5+EP73*10)/$F73</f>
        <v>0</v>
      </c>
      <c r="ER73" s="50">
        <f>SUM(EM73:EP73)/$F73</f>
        <v>0</v>
      </c>
      <c r="ES73" s="106">
        <f>(EK73+EQ73)/2</f>
        <v>0</v>
      </c>
      <c r="ET73" s="107">
        <f>(SUM(EH73:EJ73)+SUM(EN73:EP73))/($F73*2)</f>
        <v>0</v>
      </c>
      <c r="EU73" s="70"/>
      <c r="EV73" s="69"/>
      <c r="EW73" s="69"/>
      <c r="EX73" s="90"/>
      <c r="EY73" s="108">
        <f>(EU73*0+EV73*5+EW73*7.5+EX73*10)/$F73</f>
        <v>0</v>
      </c>
      <c r="EZ73" s="66">
        <f>SUM(EV73:EX73)/$F73</f>
        <v>0</v>
      </c>
      <c r="FA73" s="70"/>
      <c r="FB73" s="69"/>
      <c r="FC73" s="69"/>
      <c r="FD73" s="90"/>
      <c r="FE73" s="108">
        <f>(FA73*0+FB73*5+FC73*7.5+FD73*10)/$F73</f>
        <v>0</v>
      </c>
      <c r="FF73" s="66">
        <f>SUM(FB73:FD73)/$F73</f>
        <v>0</v>
      </c>
      <c r="FG73" s="70"/>
      <c r="FH73" s="69"/>
      <c r="FI73" s="69"/>
      <c r="FJ73" s="69"/>
      <c r="FK73" s="37">
        <f>(FG73*0+FH73*5+FI73*7.5+FJ73*10)/$F73</f>
        <v>0</v>
      </c>
      <c r="FL73" s="109">
        <f>SUM(FH73:FJ73)/$F73</f>
        <v>0</v>
      </c>
      <c r="FM73" s="58">
        <f>(EY73+FE73+FK73)/3</f>
        <v>0</v>
      </c>
      <c r="FN73" s="110">
        <f>(SUM(FB73:FD73)+SUM(FH73:FJ73)+SUM(EU73:EW73))/($F73*3)</f>
        <v>0</v>
      </c>
    </row>
    <row r="74" spans="1:170" ht="24.75" customHeight="1">
      <c r="A74" s="86"/>
      <c r="B74" s="111"/>
      <c r="C74" s="151" t="s">
        <v>224</v>
      </c>
      <c r="D74" s="151"/>
      <c r="E74" s="112">
        <f>SUM(E12:E73)</f>
        <v>20789</v>
      </c>
      <c r="F74" s="112">
        <f>SUM(F12:F73)</f>
        <v>3507</v>
      </c>
      <c r="G74" s="113"/>
      <c r="H74" s="114"/>
      <c r="I74" s="114"/>
      <c r="J74" s="114"/>
      <c r="K74" s="114"/>
      <c r="L74" s="114"/>
      <c r="M74" s="115"/>
      <c r="N74" s="113"/>
      <c r="O74" s="114"/>
      <c r="P74" s="114"/>
      <c r="Q74" s="114"/>
      <c r="R74" s="115"/>
      <c r="S74" s="116"/>
      <c r="T74" s="113"/>
      <c r="U74" s="114"/>
      <c r="V74" s="114"/>
      <c r="W74" s="114"/>
      <c r="X74" s="114"/>
      <c r="Y74" s="114"/>
      <c r="Z74" s="114"/>
      <c r="AA74" s="114"/>
      <c r="AB74" s="114"/>
      <c r="AC74" s="115"/>
      <c r="AD74" s="113"/>
      <c r="AE74" s="114"/>
      <c r="AF74" s="114"/>
      <c r="AG74" s="114"/>
      <c r="AH74" s="117"/>
      <c r="AI74" s="116"/>
      <c r="AJ74" s="113"/>
      <c r="AK74" s="114"/>
      <c r="AL74" s="114"/>
      <c r="AM74" s="115"/>
      <c r="AN74" s="113"/>
      <c r="AO74" s="114"/>
      <c r="AP74" s="114"/>
      <c r="AQ74" s="114"/>
      <c r="AR74" s="115"/>
      <c r="AS74" s="116"/>
      <c r="AT74" s="113"/>
      <c r="AU74" s="114"/>
      <c r="AV74" s="114"/>
      <c r="AW74" s="115"/>
      <c r="AX74" s="113"/>
      <c r="AY74" s="114"/>
      <c r="AZ74" s="114"/>
      <c r="BA74" s="114"/>
      <c r="BB74" s="115"/>
      <c r="BC74" s="118"/>
      <c r="BD74" s="36"/>
      <c r="BE74" s="113"/>
      <c r="BF74" s="114"/>
      <c r="BG74" s="114"/>
      <c r="BH74" s="114"/>
      <c r="BI74" s="114"/>
      <c r="BJ74" s="115"/>
      <c r="BK74" s="119"/>
      <c r="BL74" s="114"/>
      <c r="BM74" s="114"/>
      <c r="BN74" s="114"/>
      <c r="BO74" s="117"/>
      <c r="BP74" s="118"/>
      <c r="BQ74" s="113"/>
      <c r="BR74" s="114"/>
      <c r="BS74" s="115"/>
      <c r="BT74" s="119"/>
      <c r="BU74" s="114"/>
      <c r="BV74" s="114"/>
      <c r="BW74" s="114"/>
      <c r="BX74" s="117"/>
      <c r="BY74" s="117"/>
      <c r="BZ74" s="116"/>
      <c r="CA74" s="113"/>
      <c r="CB74" s="114"/>
      <c r="CC74" s="114"/>
      <c r="CD74" s="115"/>
      <c r="CE74" s="120"/>
      <c r="CF74" s="119"/>
      <c r="CG74" s="114"/>
      <c r="CH74" s="114"/>
      <c r="CI74" s="114"/>
      <c r="CJ74" s="116"/>
      <c r="CK74" s="113"/>
      <c r="CL74" s="114"/>
      <c r="CM74" s="114"/>
      <c r="CN74" s="117"/>
      <c r="CO74" s="117"/>
      <c r="CP74" s="117"/>
      <c r="CQ74" s="115"/>
      <c r="CR74" s="119"/>
      <c r="CS74" s="114"/>
      <c r="CT74" s="114"/>
      <c r="CU74" s="114"/>
      <c r="CV74" s="114"/>
      <c r="CW74" s="118"/>
      <c r="CX74" s="113"/>
      <c r="CY74" s="114"/>
      <c r="CZ74" s="115"/>
      <c r="DA74" s="119"/>
      <c r="DB74" s="114"/>
      <c r="DC74" s="114"/>
      <c r="DD74" s="114"/>
      <c r="DE74" s="114"/>
      <c r="DF74" s="114"/>
      <c r="DG74" s="118"/>
      <c r="DH74" s="113"/>
      <c r="DI74" s="114"/>
      <c r="DJ74" s="114"/>
      <c r="DK74" s="115"/>
      <c r="DL74" s="119"/>
      <c r="DM74" s="114"/>
      <c r="DN74" s="114"/>
      <c r="DO74" s="114"/>
      <c r="DP74" s="114"/>
      <c r="DQ74" s="118"/>
      <c r="DR74" s="113"/>
      <c r="DS74" s="114"/>
      <c r="DT74" s="114"/>
      <c r="DU74" s="114"/>
      <c r="DV74" s="114"/>
      <c r="DW74" s="114"/>
      <c r="DX74" s="114"/>
      <c r="DY74" s="115"/>
      <c r="DZ74" s="119"/>
      <c r="EA74" s="114"/>
      <c r="EB74" s="114"/>
      <c r="EC74" s="114"/>
      <c r="ED74" s="114"/>
      <c r="EE74" s="118"/>
      <c r="EF74" s="36"/>
      <c r="EG74" s="113"/>
      <c r="EH74" s="114"/>
      <c r="EI74" s="114"/>
      <c r="EJ74" s="115"/>
      <c r="EK74" s="116"/>
      <c r="EL74" s="121"/>
      <c r="EM74" s="119"/>
      <c r="EN74" s="114"/>
      <c r="EO74" s="114"/>
      <c r="EP74" s="114"/>
      <c r="EQ74" s="116"/>
      <c r="ER74" s="118"/>
      <c r="ES74" s="106"/>
      <c r="ET74" s="107"/>
      <c r="EU74" s="113"/>
      <c r="EV74" s="114"/>
      <c r="EW74" s="114"/>
      <c r="EX74" s="117"/>
      <c r="EY74" s="122"/>
      <c r="EZ74" s="122"/>
      <c r="FA74" s="119"/>
      <c r="FB74" s="114"/>
      <c r="FC74" s="114"/>
      <c r="FD74" s="117"/>
      <c r="FE74" s="122"/>
      <c r="FF74" s="122"/>
      <c r="FG74" s="119"/>
      <c r="FH74" s="114"/>
      <c r="FI74" s="114"/>
      <c r="FJ74" s="114"/>
      <c r="FK74" s="116"/>
      <c r="FL74" s="123"/>
      <c r="FM74" s="58"/>
      <c r="FN74" s="110"/>
    </row>
    <row r="75" spans="1:170" ht="25.5" customHeight="1">
      <c r="A75" s="124"/>
      <c r="B75" s="70"/>
      <c r="C75" s="152" t="s">
        <v>225</v>
      </c>
      <c r="D75" s="152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6">
        <f>AVERAGE(S12:S74)</f>
        <v>9.284276621945482</v>
      </c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6">
        <f>AVERAGE(AI12:AI74)</f>
        <v>8.9362007022075165</v>
      </c>
      <c r="AJ75" s="125"/>
      <c r="AK75" s="125"/>
      <c r="AL75" s="125"/>
      <c r="AM75" s="125"/>
      <c r="AN75" s="125"/>
      <c r="AO75" s="125"/>
      <c r="AP75" s="125"/>
      <c r="AQ75" s="125"/>
      <c r="AR75" s="125"/>
      <c r="AS75" s="126">
        <f>AVERAGE(AS12:AS74)</f>
        <v>7.7469454553404118</v>
      </c>
      <c r="AT75" s="125"/>
      <c r="AU75" s="125"/>
      <c r="AV75" s="125"/>
      <c r="AW75" s="125"/>
      <c r="AX75" s="125"/>
      <c r="AY75" s="125"/>
      <c r="AZ75" s="125"/>
      <c r="BA75" s="125"/>
      <c r="BB75" s="125"/>
      <c r="BC75" s="126">
        <f>AVERAGE(BC12:BC74)</f>
        <v>5.4120825765914731</v>
      </c>
      <c r="BD75" s="127">
        <f>AVERAGE(BD12:BD74)</f>
        <v>7.8448763390212202</v>
      </c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6">
        <f>AVERAGE(BP12:BP74)</f>
        <v>6.6649068551474064</v>
      </c>
      <c r="BQ75" s="125"/>
      <c r="BR75" s="125"/>
      <c r="BS75" s="125"/>
      <c r="BT75" s="125"/>
      <c r="BU75" s="125"/>
      <c r="BV75" s="125"/>
      <c r="BW75" s="125"/>
      <c r="BX75" s="125"/>
      <c r="BY75" s="125"/>
      <c r="BZ75" s="126">
        <f>AVERAGE(BZ12:BZ74)</f>
        <v>6.0291399325468351</v>
      </c>
      <c r="CA75" s="125"/>
      <c r="CB75" s="125"/>
      <c r="CC75" s="125"/>
      <c r="CD75" s="125"/>
      <c r="CE75" s="125"/>
      <c r="CF75" s="125"/>
      <c r="CG75" s="125"/>
      <c r="CH75" s="125"/>
      <c r="CI75" s="125"/>
      <c r="CJ75" s="126">
        <f>AVERAGE(CJ12:CJ74)</f>
        <v>5.9687018076341607</v>
      </c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6">
        <f>AVERAGE(CW12:CW74)</f>
        <v>5.4448448360590538</v>
      </c>
      <c r="CX75" s="125"/>
      <c r="CY75" s="125"/>
      <c r="CZ75" s="125"/>
      <c r="DA75" s="125"/>
      <c r="DB75" s="125"/>
      <c r="DC75" s="125"/>
      <c r="DD75" s="125"/>
      <c r="DE75" s="125"/>
      <c r="DF75" s="125"/>
      <c r="DG75" s="126">
        <f>AVERAGE(DG12:DG74)</f>
        <v>8.9427785114203981</v>
      </c>
      <c r="DH75" s="125"/>
      <c r="DI75" s="125"/>
      <c r="DJ75" s="125"/>
      <c r="DK75" s="125"/>
      <c r="DL75" s="125"/>
      <c r="DM75" s="125"/>
      <c r="DN75" s="125"/>
      <c r="DO75" s="125"/>
      <c r="DP75" s="125"/>
      <c r="DQ75" s="126">
        <f>AVERAGE(DQ12:DQ74)</f>
        <v>3.7815359675676294</v>
      </c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6">
        <f>AVERAGE(EE12:EE74)</f>
        <v>3.1933191229849407</v>
      </c>
      <c r="EF75" s="127">
        <f>AVERAGE(EF12:EF73)</f>
        <v>5.7178895761943478</v>
      </c>
      <c r="EG75" s="125"/>
      <c r="EH75" s="125"/>
      <c r="EI75" s="125"/>
      <c r="EJ75" s="125"/>
      <c r="EK75" s="126">
        <f>AVERAGE(EK12:EK74)</f>
        <v>9.1826263555620411</v>
      </c>
      <c r="EL75" s="128">
        <f>AVERAGE(EL12:EL73)</f>
        <v>0.95161290322580649</v>
      </c>
      <c r="EM75" s="125"/>
      <c r="EN75" s="125"/>
      <c r="EO75" s="125"/>
      <c r="EP75" s="125"/>
      <c r="EQ75" s="126">
        <f>AVERAGE(EQ12:EQ74)</f>
        <v>9.5079312907499496</v>
      </c>
      <c r="ER75" s="128">
        <f>AVERAGE(ER12:ER74)</f>
        <v>0.967741935483871</v>
      </c>
      <c r="ES75" s="129">
        <f>AVERAGE(ES12:ES74)</f>
        <v>9.3452788231559953</v>
      </c>
      <c r="ET75" s="130">
        <f>AVERAGE(ET12:ET73)</f>
        <v>0.97580645161290325</v>
      </c>
      <c r="EU75" s="125"/>
      <c r="EV75" s="125"/>
      <c r="EW75" s="125"/>
      <c r="EX75" s="125"/>
      <c r="EY75" s="126">
        <f>AVERAGE(EY12:EY74)</f>
        <v>8.2793946799423388</v>
      </c>
      <c r="EZ75" s="128">
        <f>AVERAGE(EZ12:EZ73)</f>
        <v>0.9590041564428442</v>
      </c>
      <c r="FA75" s="125"/>
      <c r="FB75" s="125"/>
      <c r="FC75" s="125"/>
      <c r="FD75" s="131"/>
      <c r="FE75" s="126">
        <f>AVERAGE(FE12:FE74)</f>
        <v>9.2799436882663393</v>
      </c>
      <c r="FF75" s="128">
        <f>AVERAGE(FF12:FF73)</f>
        <v>0.97827339210579045</v>
      </c>
      <c r="FG75" s="132"/>
      <c r="FH75" s="125"/>
      <c r="FI75" s="125"/>
      <c r="FJ75" s="125"/>
      <c r="FK75" s="126">
        <f>AVERAGE(FK12:FK74)</f>
        <v>9.3897458460270151</v>
      </c>
      <c r="FL75" s="128">
        <f>AVERAGE(FL12:FL73)</f>
        <v>0.97841118161576557</v>
      </c>
      <c r="FM75" s="133">
        <f>(EY75+FE75+FK75)/3</f>
        <v>8.9830280714118977</v>
      </c>
      <c r="FN75" s="134">
        <f>AVERAGE(FN12:FN73)</f>
        <v>0.96560332821300565</v>
      </c>
    </row>
  </sheetData>
  <mergeCells count="145">
    <mergeCell ref="C75:D7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FM8:FM11"/>
    <mergeCell ref="FN8:FN11"/>
    <mergeCell ref="G9:M9"/>
    <mergeCell ref="N9:R9"/>
    <mergeCell ref="T9:AC9"/>
    <mergeCell ref="AD9:AH9"/>
    <mergeCell ref="AJ9:AM9"/>
    <mergeCell ref="AN9:AR9"/>
    <mergeCell ref="AT9:AW9"/>
    <mergeCell ref="AX9:BB9"/>
    <mergeCell ref="BE9:BJ9"/>
    <mergeCell ref="BK9:BO9"/>
    <mergeCell ref="BQ9:BS9"/>
    <mergeCell ref="BT9:BY9"/>
    <mergeCell ref="CA9:CD9"/>
    <mergeCell ref="CE9:CI9"/>
    <mergeCell ref="CK9:CQ9"/>
    <mergeCell ref="CR9:CV9"/>
    <mergeCell ref="CX9:CZ9"/>
    <mergeCell ref="DA9:DF9"/>
    <mergeCell ref="DH9:DK9"/>
    <mergeCell ref="DL9:DP9"/>
    <mergeCell ref="DR9:DY9"/>
    <mergeCell ref="DZ9:ED9"/>
    <mergeCell ref="EU8:EX8"/>
    <mergeCell ref="EY8:EY11"/>
    <mergeCell ref="EZ8:EZ11"/>
    <mergeCell ref="FA8:FD8"/>
    <mergeCell ref="FE8:FE11"/>
    <mergeCell ref="FF8:FF11"/>
    <mergeCell ref="FG8:FJ8"/>
    <mergeCell ref="FK8:FK11"/>
    <mergeCell ref="FL8:FL11"/>
    <mergeCell ref="EU9:EX9"/>
    <mergeCell ref="FA9:FD9"/>
    <mergeCell ref="FG9:FJ9"/>
    <mergeCell ref="EU7:FN7"/>
    <mergeCell ref="G8:R8"/>
    <mergeCell ref="S8:S11"/>
    <mergeCell ref="T8:AH8"/>
    <mergeCell ref="AI8:AI11"/>
    <mergeCell ref="AJ8:AR8"/>
    <mergeCell ref="AS8:AS11"/>
    <mergeCell ref="AT8:BB8"/>
    <mergeCell ref="BC8:BC11"/>
    <mergeCell ref="BD8:BD11"/>
    <mergeCell ref="BE8:BO8"/>
    <mergeCell ref="BP8:BP11"/>
    <mergeCell ref="BQ8:BY8"/>
    <mergeCell ref="BZ8:BZ11"/>
    <mergeCell ref="CA8:CI8"/>
    <mergeCell ref="CJ8:CJ11"/>
    <mergeCell ref="CK8:CV8"/>
    <mergeCell ref="CW8:CW10"/>
    <mergeCell ref="CX8:DF8"/>
    <mergeCell ref="DG8:DG11"/>
    <mergeCell ref="DH8:DP8"/>
    <mergeCell ref="DQ8:DQ11"/>
    <mergeCell ref="DR8:ED8"/>
    <mergeCell ref="EE8:EE11"/>
    <mergeCell ref="B1:W6"/>
    <mergeCell ref="A7:A10"/>
    <mergeCell ref="B7:B10"/>
    <mergeCell ref="C7:D10"/>
    <mergeCell ref="E7:E10"/>
    <mergeCell ref="F7:F10"/>
    <mergeCell ref="G7:BC7"/>
    <mergeCell ref="BE7:EF7"/>
    <mergeCell ref="EG7:ET7"/>
    <mergeCell ref="EF8:EF11"/>
    <mergeCell ref="EG8:EJ8"/>
    <mergeCell ref="EK8:EK11"/>
    <mergeCell ref="EL8:EL11"/>
    <mergeCell ref="EM8:EP8"/>
    <mergeCell ref="EQ8:EQ11"/>
    <mergeCell ref="ER8:ER11"/>
    <mergeCell ref="ES8:ES11"/>
    <mergeCell ref="ET8:ET11"/>
    <mergeCell ref="EG9:EJ9"/>
    <mergeCell ref="EM9:EP9"/>
    <mergeCell ref="B11:F11"/>
  </mergeCells>
  <printOptions gridLines="1"/>
  <pageMargins left="0.359722222222222" right="0.17013888888888901" top="0.32986111111111099" bottom="0.2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/>
  <cp:revision>1</cp:revision>
  <dcterms:created xsi:type="dcterms:W3CDTF">2017-05-17T06:38:24Z</dcterms:created>
  <dcterms:modified xsi:type="dcterms:W3CDTF">2019-08-07T12:19:30Z</dcterms:modified>
  <cp:category/>
  <cp:contentStatus/>
</cp:coreProperties>
</file>