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ena\Desktop\"/>
    </mc:Choice>
  </mc:AlternateContent>
  <bookViews>
    <workbookView xWindow="-120" yWindow="-120" windowWidth="29040" windowHeight="15840"/>
  </bookViews>
  <sheets>
    <sheet name="Текущее состояние" sheetId="1" r:id="rId1"/>
  </sheets>
  <definedNames>
    <definedName name="_xlnm.Print_Area" localSheetId="0">'Текущее состояние'!$A$1:$BH$27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9" i="1" l="1"/>
  <c r="BF8" i="1"/>
  <c r="BF7" i="1"/>
  <c r="BF6" i="1"/>
  <c r="BF5" i="1"/>
  <c r="BF4" i="1"/>
  <c r="AX4" i="1"/>
  <c r="BB4" i="1" l="1"/>
  <c r="AX6" i="1"/>
  <c r="BB9" i="1" l="1"/>
  <c r="BB8" i="1"/>
  <c r="BB7" i="1"/>
  <c r="BB6" i="1"/>
  <c r="BB5" i="1"/>
  <c r="BH3" i="1"/>
  <c r="BG3" i="1"/>
  <c r="BF3" i="1"/>
  <c r="BD3" i="1"/>
  <c r="BC3" i="1"/>
  <c r="BB3" i="1"/>
  <c r="BC4" i="1" l="1"/>
  <c r="BG4" i="1"/>
  <c r="BD4" i="1"/>
  <c r="BH4" i="1"/>
  <c r="AX9" i="1"/>
  <c r="AX8" i="1"/>
  <c r="AY4" i="1" s="1"/>
  <c r="AX7" i="1"/>
  <c r="AX5" i="1"/>
  <c r="AX3" i="1"/>
  <c r="AY3" i="1"/>
  <c r="AZ3" i="1"/>
  <c r="AZ4" i="1" l="1"/>
  <c r="B8" i="1"/>
  <c r="B6" i="1"/>
  <c r="B4" i="1"/>
  <c r="A4" i="1"/>
</calcChain>
</file>

<file path=xl/sharedStrings.xml><?xml version="1.0" encoding="utf-8"?>
<sst xmlns="http://schemas.openxmlformats.org/spreadsheetml/2006/main" count="52" uniqueCount="41">
  <si>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</si>
  <si>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</si>
  <si>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</si>
  <si>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</si>
  <si>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</si>
  <si>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</si>
  <si>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Специалист Министерства образования и науки Челябинской области</t>
  </si>
  <si>
    <t>Формирование запроса в адрес образовательных организаций</t>
  </si>
  <si>
    <t>Согласование</t>
  </si>
  <si>
    <t>Согласование, подписание</t>
  </si>
  <si>
    <t>Образовательная организация</t>
  </si>
  <si>
    <t>Регистрация 
(оправка запроса)</t>
  </si>
  <si>
    <t>Запрос сведений о трудоустройстве у выпускников</t>
  </si>
  <si>
    <t>Свод полученных данных</t>
  </si>
  <si>
    <t>Формирование сводного файла</t>
  </si>
  <si>
    <t>Регистрация
(направление ответа на запрос)</t>
  </si>
  <si>
    <t>Получение информации от каждой образовательной организации
(регистрация)</t>
  </si>
  <si>
    <t>Наложение резолюции</t>
  </si>
  <si>
    <t>Структуризация разобщенных файлов</t>
  </si>
  <si>
    <t>Получение запроса
(регистрация)</t>
  </si>
  <si>
    <t>Загрузка на федеральную электронную платформу</t>
  </si>
  <si>
    <t>Длительное согласование документа</t>
  </si>
  <si>
    <t>Необходимость свода полученных от выпускников данных</t>
  </si>
  <si>
    <t>Карта текущего состояния процесса "Оптимизация процесса мониторинга трудоустройства выпускников профессиональных образовательных организаций, функции и полномочия учредителя в отношении которых осуществляет Министерство образования и науки Челябинской области"</t>
  </si>
  <si>
    <t>Последовательное ознакомление каждого сотрудника</t>
  </si>
  <si>
    <t>Начальник отдела Министерства образования и науки Челябинской области</t>
  </si>
  <si>
    <t>Начальник управления Министерства образования и науки Челябинской области</t>
  </si>
  <si>
    <t>Заместитель Министра образования и науки Челябинской области</t>
  </si>
  <si>
    <t>Министр образования и науки Челябинской области</t>
  </si>
  <si>
    <t>Канцелярия Министерства образования и науки Челябинской области</t>
  </si>
  <si>
    <t>Множественные ошибки при формировании данных</t>
  </si>
  <si>
    <t>Получение управленчекского решения (исполнение)</t>
  </si>
  <si>
    <t>Корректировка данных, анализ</t>
  </si>
  <si>
    <t xml:space="preserve">Верификация данных с ранее представленной информацией, анализ </t>
  </si>
  <si>
    <t>мин</t>
  </si>
  <si>
    <t>Подготовка справочной информации по итогам работы с  проектом поручения</t>
  </si>
  <si>
    <t>Согласование проекта поручения</t>
  </si>
  <si>
    <t>Продолжительность процесса получения информации о трудоустройстве выпускников от подведомственных профессиональных образовательных организаций (с п.1 по п.32)</t>
  </si>
  <si>
    <t>Формулирование поручения по итогам работы</t>
  </si>
  <si>
    <t>Регистрация поручения</t>
  </si>
  <si>
    <t>Продолжительность процесса направления поручения от Министерства образования и науки Челябинской области в образовательную организацию (с п.33 по п.45)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</si>
</sst>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indexed="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79270</xdr:colOff>
      <xdr:row>9</xdr:row>
      <xdr:rowOff>104661</xdr:rowOff>
    </xdr:from>
    <xdr:to>
      <xdr:col>6</xdr:col>
      <xdr:colOff>119062</xdr:colOff>
      <xdr:row>9</xdr:row>
      <xdr:rowOff>821531</xdr:rowOff>
    </xdr:to>
    <xdr:sp macro="" textlink="">
      <xdr:nvSpPr>
        <xdr:cNvPr id="1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5234676" y="2223974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1,2м</a:t>
          </a:r>
        </a:p>
      </xdr:txBody>
    </xdr:sp>
    <xdr:clientData/>
  </xdr:twoCellAnchor>
  <xdr:twoCellAnchor>
    <xdr:from>
      <xdr:col>5</xdr:col>
      <xdr:colOff>1</xdr:colOff>
      <xdr:row>9</xdr:row>
      <xdr:rowOff>544285</xdr:rowOff>
    </xdr:from>
    <xdr:to>
      <xdr:col>5</xdr:col>
      <xdr:colOff>680357</xdr:colOff>
      <xdr:row>10</xdr:row>
      <xdr:rowOff>503463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5170715" y="2666999"/>
          <a:ext cx="680356" cy="8708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10</xdr:row>
      <xdr:rowOff>544285</xdr:rowOff>
    </xdr:from>
    <xdr:to>
      <xdr:col>8</xdr:col>
      <xdr:colOff>87313</xdr:colOff>
      <xdr:row>11</xdr:row>
      <xdr:rowOff>476250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4571" y="3578678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585108</xdr:rowOff>
    </xdr:from>
    <xdr:to>
      <xdr:col>10</xdr:col>
      <xdr:colOff>87314</xdr:colOff>
      <xdr:row>12</xdr:row>
      <xdr:rowOff>517072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8429" y="4531179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11</xdr:col>
      <xdr:colOff>2722</xdr:colOff>
      <xdr:row>12</xdr:row>
      <xdr:rowOff>615043</xdr:rowOff>
    </xdr:from>
    <xdr:to>
      <xdr:col>12</xdr:col>
      <xdr:colOff>90036</xdr:colOff>
      <xdr:row>13</xdr:row>
      <xdr:rowOff>547007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5008" y="5472793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680357</xdr:rowOff>
    </xdr:from>
    <xdr:to>
      <xdr:col>14</xdr:col>
      <xdr:colOff>87314</xdr:colOff>
      <xdr:row>14</xdr:row>
      <xdr:rowOff>489857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26143" y="6449786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16</xdr:col>
      <xdr:colOff>9525</xdr:colOff>
      <xdr:row>14</xdr:row>
      <xdr:rowOff>9524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5734050"/>
          <a:ext cx="723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16</xdr:col>
      <xdr:colOff>9525</xdr:colOff>
      <xdr:row>14</xdr:row>
      <xdr:rowOff>9524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5734050"/>
          <a:ext cx="723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2722</xdr:colOff>
      <xdr:row>14</xdr:row>
      <xdr:rowOff>751115</xdr:rowOff>
    </xdr:from>
    <xdr:to>
      <xdr:col>16</xdr:col>
      <xdr:colOff>90035</xdr:colOff>
      <xdr:row>15</xdr:row>
      <xdr:rowOff>560615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2722" y="7554686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21</xdr:col>
      <xdr:colOff>1288712</xdr:colOff>
      <xdr:row>14</xdr:row>
      <xdr:rowOff>548255</xdr:rowOff>
    </xdr:from>
    <xdr:to>
      <xdr:col>23</xdr:col>
      <xdr:colOff>118497</xdr:colOff>
      <xdr:row>15</xdr:row>
      <xdr:rowOff>322604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3730859" y="7334250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23</xdr:col>
      <xdr:colOff>1279072</xdr:colOff>
      <xdr:row>13</xdr:row>
      <xdr:rowOff>585106</xdr:rowOff>
    </xdr:from>
    <xdr:to>
      <xdr:col>25</xdr:col>
      <xdr:colOff>108858</xdr:colOff>
      <xdr:row>14</xdr:row>
      <xdr:rowOff>359455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5725174">
          <a:off x="25735077" y="6336959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25</xdr:col>
      <xdr:colOff>1254579</xdr:colOff>
      <xdr:row>12</xdr:row>
      <xdr:rowOff>519793</xdr:rowOff>
    </xdr:from>
    <xdr:to>
      <xdr:col>27</xdr:col>
      <xdr:colOff>84365</xdr:colOff>
      <xdr:row>13</xdr:row>
      <xdr:rowOff>416606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5725174">
          <a:off x="27724441" y="5359967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27</xdr:col>
      <xdr:colOff>1251857</xdr:colOff>
      <xdr:row>11</xdr:row>
      <xdr:rowOff>476250</xdr:rowOff>
    </xdr:from>
    <xdr:to>
      <xdr:col>29</xdr:col>
      <xdr:colOff>81643</xdr:colOff>
      <xdr:row>12</xdr:row>
      <xdr:rowOff>373063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5725174">
          <a:off x="29735576" y="4404745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29</xdr:col>
      <xdr:colOff>1279071</xdr:colOff>
      <xdr:row>10</xdr:row>
      <xdr:rowOff>449036</xdr:rowOff>
    </xdr:from>
    <xdr:to>
      <xdr:col>31</xdr:col>
      <xdr:colOff>108857</xdr:colOff>
      <xdr:row>11</xdr:row>
      <xdr:rowOff>345850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5725174">
          <a:off x="31776647" y="3465853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31</xdr:col>
      <xdr:colOff>1279071</xdr:colOff>
      <xdr:row>9</xdr:row>
      <xdr:rowOff>476250</xdr:rowOff>
    </xdr:from>
    <xdr:to>
      <xdr:col>33</xdr:col>
      <xdr:colOff>108857</xdr:colOff>
      <xdr:row>10</xdr:row>
      <xdr:rowOff>15876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5725174">
          <a:off x="33790504" y="2581388"/>
          <a:ext cx="808492" cy="843643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136073</xdr:colOff>
      <xdr:row>15</xdr:row>
      <xdr:rowOff>163286</xdr:rowOff>
    </xdr:from>
    <xdr:to>
      <xdr:col>15</xdr:col>
      <xdr:colOff>518365</xdr:colOff>
      <xdr:row>15</xdr:row>
      <xdr:rowOff>726751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3" y="8001000"/>
          <a:ext cx="382292" cy="563465"/>
        </a:xfrm>
        <a:prstGeom prst="rect">
          <a:avLst/>
        </a:prstGeom>
      </xdr:spPr>
    </xdr:pic>
    <xdr:clientData/>
  </xdr:twoCellAnchor>
  <xdr:twoCellAnchor editAs="oneCell">
    <xdr:from>
      <xdr:col>4</xdr:col>
      <xdr:colOff>898072</xdr:colOff>
      <xdr:row>10</xdr:row>
      <xdr:rowOff>204107</xdr:rowOff>
    </xdr:from>
    <xdr:to>
      <xdr:col>5</xdr:col>
      <xdr:colOff>324784</xdr:colOff>
      <xdr:row>10</xdr:row>
      <xdr:rowOff>697926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6108" y="3238500"/>
          <a:ext cx="719390" cy="493819"/>
        </a:xfrm>
        <a:prstGeom prst="rect">
          <a:avLst/>
        </a:prstGeom>
      </xdr:spPr>
    </xdr:pic>
    <xdr:clientData/>
  </xdr:twoCellAnchor>
  <xdr:twoCellAnchor editAs="oneCell">
    <xdr:from>
      <xdr:col>6</xdr:col>
      <xdr:colOff>925286</xdr:colOff>
      <xdr:row>11</xdr:row>
      <xdr:rowOff>204107</xdr:rowOff>
    </xdr:from>
    <xdr:to>
      <xdr:col>7</xdr:col>
      <xdr:colOff>351998</xdr:colOff>
      <xdr:row>11</xdr:row>
      <xdr:rowOff>697926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17179" y="4150178"/>
          <a:ext cx="719390" cy="493819"/>
        </a:xfrm>
        <a:prstGeom prst="rect">
          <a:avLst/>
        </a:prstGeom>
      </xdr:spPr>
    </xdr:pic>
    <xdr:clientData/>
  </xdr:twoCellAnchor>
  <xdr:twoCellAnchor editAs="oneCell">
    <xdr:from>
      <xdr:col>8</xdr:col>
      <xdr:colOff>925286</xdr:colOff>
      <xdr:row>12</xdr:row>
      <xdr:rowOff>231322</xdr:rowOff>
    </xdr:from>
    <xdr:to>
      <xdr:col>9</xdr:col>
      <xdr:colOff>352607</xdr:colOff>
      <xdr:row>12</xdr:row>
      <xdr:rowOff>721668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302391C3-0263-40AE-A1D5-01B6F69F7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036" y="5089072"/>
          <a:ext cx="720000" cy="490346"/>
        </a:xfrm>
        <a:prstGeom prst="rect">
          <a:avLst/>
        </a:prstGeom>
      </xdr:spPr>
    </xdr:pic>
    <xdr:clientData/>
  </xdr:twoCellAnchor>
  <xdr:twoCellAnchor editAs="oneCell">
    <xdr:from>
      <xdr:col>10</xdr:col>
      <xdr:colOff>925286</xdr:colOff>
      <xdr:row>13</xdr:row>
      <xdr:rowOff>258535</xdr:rowOff>
    </xdr:from>
    <xdr:to>
      <xdr:col>11</xdr:col>
      <xdr:colOff>351997</xdr:colOff>
      <xdr:row>13</xdr:row>
      <xdr:rowOff>752354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44893" y="6027964"/>
          <a:ext cx="719390" cy="493819"/>
        </a:xfrm>
        <a:prstGeom prst="rect">
          <a:avLst/>
        </a:prstGeom>
      </xdr:spPr>
    </xdr:pic>
    <xdr:clientData/>
  </xdr:twoCellAnchor>
  <xdr:twoCellAnchor editAs="oneCell">
    <xdr:from>
      <xdr:col>12</xdr:col>
      <xdr:colOff>925286</xdr:colOff>
      <xdr:row>14</xdr:row>
      <xdr:rowOff>244928</xdr:rowOff>
    </xdr:from>
    <xdr:to>
      <xdr:col>13</xdr:col>
      <xdr:colOff>351997</xdr:colOff>
      <xdr:row>14</xdr:row>
      <xdr:rowOff>738747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58750" y="7048499"/>
          <a:ext cx="719390" cy="493819"/>
        </a:xfrm>
        <a:prstGeom prst="rect">
          <a:avLst/>
        </a:prstGeom>
      </xdr:spPr>
    </xdr:pic>
    <xdr:clientData/>
  </xdr:twoCellAnchor>
  <xdr:twoCellAnchor editAs="oneCell">
    <xdr:from>
      <xdr:col>22</xdr:col>
      <xdr:colOff>136072</xdr:colOff>
      <xdr:row>15</xdr:row>
      <xdr:rowOff>163286</xdr:rowOff>
    </xdr:from>
    <xdr:to>
      <xdr:col>22</xdr:col>
      <xdr:colOff>518364</xdr:colOff>
      <xdr:row>15</xdr:row>
      <xdr:rowOff>726751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53322" y="8001000"/>
          <a:ext cx="382292" cy="563465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367393</xdr:colOff>
      <xdr:row>14</xdr:row>
      <xdr:rowOff>244929</xdr:rowOff>
    </xdr:from>
    <xdr:to>
      <xdr:col>25</xdr:col>
      <xdr:colOff>356079</xdr:colOff>
      <xdr:row>14</xdr:row>
      <xdr:rowOff>738748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098500" y="7048500"/>
          <a:ext cx="709865" cy="493819"/>
        </a:xfrm>
        <a:prstGeom prst="rect">
          <a:avLst/>
        </a:prstGeom>
      </xdr:spPr>
    </xdr:pic>
    <xdr:clientData/>
  </xdr:twoCellAnchor>
  <xdr:twoCellAnchor editAs="oneCell">
    <xdr:from>
      <xdr:col>26</xdr:col>
      <xdr:colOff>285750</xdr:colOff>
      <xdr:row>13</xdr:row>
      <xdr:rowOff>231321</xdr:rowOff>
    </xdr:from>
    <xdr:to>
      <xdr:col>27</xdr:col>
      <xdr:colOff>274436</xdr:colOff>
      <xdr:row>13</xdr:row>
      <xdr:rowOff>725140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030714" y="6000750"/>
          <a:ext cx="709865" cy="493819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285751</xdr:colOff>
      <xdr:row>12</xdr:row>
      <xdr:rowOff>190500</xdr:rowOff>
    </xdr:from>
    <xdr:to>
      <xdr:col>29</xdr:col>
      <xdr:colOff>274437</xdr:colOff>
      <xdr:row>12</xdr:row>
      <xdr:rowOff>684319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01" y="5381625"/>
          <a:ext cx="703061" cy="493819"/>
        </a:xfrm>
        <a:prstGeom prst="rect">
          <a:avLst/>
        </a:prstGeom>
      </xdr:spPr>
    </xdr:pic>
    <xdr:clientData/>
  </xdr:twoCellAnchor>
  <xdr:twoCellAnchor editAs="oneCell">
    <xdr:from>
      <xdr:col>30</xdr:col>
      <xdr:colOff>285750</xdr:colOff>
      <xdr:row>11</xdr:row>
      <xdr:rowOff>231321</xdr:rowOff>
    </xdr:from>
    <xdr:to>
      <xdr:col>31</xdr:col>
      <xdr:colOff>274437</xdr:colOff>
      <xdr:row>11</xdr:row>
      <xdr:rowOff>725140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058429" y="4177392"/>
          <a:ext cx="709865" cy="493819"/>
        </a:xfrm>
        <a:prstGeom prst="rect">
          <a:avLst/>
        </a:prstGeom>
      </xdr:spPr>
    </xdr:pic>
    <xdr:clientData/>
  </xdr:twoCellAnchor>
  <xdr:twoCellAnchor editAs="oneCell">
    <xdr:from>
      <xdr:col>32</xdr:col>
      <xdr:colOff>370794</xdr:colOff>
      <xdr:row>10</xdr:row>
      <xdr:rowOff>205808</xdr:rowOff>
    </xdr:from>
    <xdr:to>
      <xdr:col>33</xdr:col>
      <xdr:colOff>369006</xdr:colOff>
      <xdr:row>10</xdr:row>
      <xdr:rowOff>699627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958325" y="3229996"/>
          <a:ext cx="712587" cy="493819"/>
        </a:xfrm>
        <a:prstGeom prst="rect">
          <a:avLst/>
        </a:prstGeom>
      </xdr:spPr>
    </xdr:pic>
    <xdr:clientData/>
  </xdr:twoCellAnchor>
  <xdr:twoCellAnchor>
    <xdr:from>
      <xdr:col>7</xdr:col>
      <xdr:colOff>88795</xdr:colOff>
      <xdr:row>10</xdr:row>
      <xdr:rowOff>30842</xdr:rowOff>
    </xdr:from>
    <xdr:to>
      <xdr:col>8</xdr:col>
      <xdr:colOff>128587</xdr:colOff>
      <xdr:row>10</xdr:row>
      <xdr:rowOff>747712</xdr:rowOff>
    </xdr:to>
    <xdr:sp macro="" textlink="">
      <xdr:nvSpPr>
        <xdr:cNvPr id="54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7244451" y="3055030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9</xdr:col>
      <xdr:colOff>107156</xdr:colOff>
      <xdr:row>11</xdr:row>
      <xdr:rowOff>71438</xdr:rowOff>
    </xdr:from>
    <xdr:to>
      <xdr:col>10</xdr:col>
      <xdr:colOff>146948</xdr:colOff>
      <xdr:row>11</xdr:row>
      <xdr:rowOff>788308</xdr:rowOff>
    </xdr:to>
    <xdr:sp macro="" textlink="">
      <xdr:nvSpPr>
        <xdr:cNvPr id="55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9263062" y="4000501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11</xdr:col>
      <xdr:colOff>142875</xdr:colOff>
      <xdr:row>12</xdr:row>
      <xdr:rowOff>130969</xdr:rowOff>
    </xdr:from>
    <xdr:to>
      <xdr:col>12</xdr:col>
      <xdr:colOff>182667</xdr:colOff>
      <xdr:row>12</xdr:row>
      <xdr:rowOff>847839</xdr:rowOff>
    </xdr:to>
    <xdr:sp macro="" textlink="">
      <xdr:nvSpPr>
        <xdr:cNvPr id="57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1299031" y="4964907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23</xdr:col>
      <xdr:colOff>1071562</xdr:colOff>
      <xdr:row>13</xdr:row>
      <xdr:rowOff>95250</xdr:rowOff>
    </xdr:from>
    <xdr:to>
      <xdr:col>24</xdr:col>
      <xdr:colOff>539854</xdr:colOff>
      <xdr:row>13</xdr:row>
      <xdr:rowOff>812120</xdr:rowOff>
    </xdr:to>
    <xdr:sp macro="" textlink="">
      <xdr:nvSpPr>
        <xdr:cNvPr id="60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25372218" y="5834063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25</xdr:col>
      <xdr:colOff>1057275</xdr:colOff>
      <xdr:row>12</xdr:row>
      <xdr:rowOff>21432</xdr:rowOff>
    </xdr:from>
    <xdr:to>
      <xdr:col>26</xdr:col>
      <xdr:colOff>525567</xdr:colOff>
      <xdr:row>12</xdr:row>
      <xdr:rowOff>738302</xdr:rowOff>
    </xdr:to>
    <xdr:sp macro="" textlink="">
      <xdr:nvSpPr>
        <xdr:cNvPr id="61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27358181" y="4855370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27</xdr:col>
      <xdr:colOff>1031082</xdr:colOff>
      <xdr:row>11</xdr:row>
      <xdr:rowOff>19051</xdr:rowOff>
    </xdr:from>
    <xdr:to>
      <xdr:col>28</xdr:col>
      <xdr:colOff>499374</xdr:colOff>
      <xdr:row>11</xdr:row>
      <xdr:rowOff>735921</xdr:rowOff>
    </xdr:to>
    <xdr:sp macro="" textlink="">
      <xdr:nvSpPr>
        <xdr:cNvPr id="6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29332238" y="3948114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30</xdr:col>
      <xdr:colOff>8732</xdr:colOff>
      <xdr:row>9</xdr:row>
      <xdr:rowOff>1178718</xdr:rowOff>
    </xdr:from>
    <xdr:to>
      <xdr:col>31</xdr:col>
      <xdr:colOff>48524</xdr:colOff>
      <xdr:row>10</xdr:row>
      <xdr:rowOff>681946</xdr:rowOff>
    </xdr:to>
    <xdr:sp macro="" textlink="">
      <xdr:nvSpPr>
        <xdr:cNvPr id="63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30310138" y="3643312"/>
          <a:ext cx="754167" cy="76529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31</xdr:col>
      <xdr:colOff>1014413</xdr:colOff>
      <xdr:row>9</xdr:row>
      <xdr:rowOff>61913</xdr:rowOff>
    </xdr:from>
    <xdr:to>
      <xdr:col>32</xdr:col>
      <xdr:colOff>482705</xdr:colOff>
      <xdr:row>9</xdr:row>
      <xdr:rowOff>778783</xdr:rowOff>
    </xdr:to>
    <xdr:sp macro="" textlink="">
      <xdr:nvSpPr>
        <xdr:cNvPr id="64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33316069" y="2181226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33</xdr:col>
      <xdr:colOff>440531</xdr:colOff>
      <xdr:row>10</xdr:row>
      <xdr:rowOff>59532</xdr:rowOff>
    </xdr:from>
    <xdr:to>
      <xdr:col>33</xdr:col>
      <xdr:colOff>1194698</xdr:colOff>
      <xdr:row>10</xdr:row>
      <xdr:rowOff>776402</xdr:rowOff>
    </xdr:to>
    <xdr:sp macro="" textlink="">
      <xdr:nvSpPr>
        <xdr:cNvPr id="69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34742437" y="3083720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oneCellAnchor>
    <xdr:from>
      <xdr:col>39</xdr:col>
      <xdr:colOff>0</xdr:colOff>
      <xdr:row>10</xdr:row>
      <xdr:rowOff>544285</xdr:rowOff>
    </xdr:from>
    <xdr:ext cx="801688" cy="836840"/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5656" y="3568473"/>
          <a:ext cx="801688" cy="836840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11</xdr:row>
      <xdr:rowOff>620826</xdr:rowOff>
    </xdr:from>
    <xdr:ext cx="801689" cy="836839"/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45906" y="4549889"/>
          <a:ext cx="801689" cy="836839"/>
        </a:xfrm>
        <a:prstGeom prst="rect">
          <a:avLst/>
        </a:prstGeom>
      </xdr:spPr>
    </xdr:pic>
    <xdr:clientData/>
  </xdr:oneCellAnchor>
  <xdr:oneCellAnchor>
    <xdr:from>
      <xdr:col>43</xdr:col>
      <xdr:colOff>2722</xdr:colOff>
      <xdr:row>12</xdr:row>
      <xdr:rowOff>686479</xdr:rowOff>
    </xdr:from>
    <xdr:ext cx="801689" cy="836839"/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48878" y="5520417"/>
          <a:ext cx="801689" cy="836839"/>
        </a:xfrm>
        <a:prstGeom prst="rect">
          <a:avLst/>
        </a:prstGeom>
      </xdr:spPr>
    </xdr:pic>
    <xdr:clientData/>
  </xdr:oneCellAnchor>
  <xdr:twoCellAnchor>
    <xdr:from>
      <xdr:col>39</xdr:col>
      <xdr:colOff>126207</xdr:colOff>
      <xdr:row>10</xdr:row>
      <xdr:rowOff>54769</xdr:rowOff>
    </xdr:from>
    <xdr:to>
      <xdr:col>40</xdr:col>
      <xdr:colOff>165999</xdr:colOff>
      <xdr:row>10</xdr:row>
      <xdr:rowOff>771639</xdr:rowOff>
    </xdr:to>
    <xdr:sp macro="" textlink="">
      <xdr:nvSpPr>
        <xdr:cNvPr id="91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40857488" y="3078957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41</xdr:col>
      <xdr:colOff>95250</xdr:colOff>
      <xdr:row>11</xdr:row>
      <xdr:rowOff>130967</xdr:rowOff>
    </xdr:from>
    <xdr:to>
      <xdr:col>42</xdr:col>
      <xdr:colOff>135042</xdr:colOff>
      <xdr:row>11</xdr:row>
      <xdr:rowOff>847837</xdr:rowOff>
    </xdr:to>
    <xdr:sp macro="" textlink="">
      <xdr:nvSpPr>
        <xdr:cNvPr id="92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43541156" y="4060030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43</xdr:col>
      <xdr:colOff>116681</xdr:colOff>
      <xdr:row>12</xdr:row>
      <xdr:rowOff>140492</xdr:rowOff>
    </xdr:from>
    <xdr:to>
      <xdr:col>44</xdr:col>
      <xdr:colOff>156473</xdr:colOff>
      <xdr:row>12</xdr:row>
      <xdr:rowOff>857362</xdr:rowOff>
    </xdr:to>
    <xdr:sp macro="" textlink="">
      <xdr:nvSpPr>
        <xdr:cNvPr id="93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45562837" y="4974430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oneCell">
    <xdr:from>
      <xdr:col>39</xdr:col>
      <xdr:colOff>71438</xdr:colOff>
      <xdr:row>11</xdr:row>
      <xdr:rowOff>95250</xdr:rowOff>
    </xdr:from>
    <xdr:to>
      <xdr:col>39</xdr:col>
      <xdr:colOff>364071</xdr:colOff>
      <xdr:row>11</xdr:row>
      <xdr:rowOff>461042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802719" y="4024313"/>
          <a:ext cx="292633" cy="365792"/>
        </a:xfrm>
        <a:prstGeom prst="rect">
          <a:avLst/>
        </a:prstGeom>
      </xdr:spPr>
    </xdr:pic>
    <xdr:clientData/>
  </xdr:twoCellAnchor>
  <xdr:twoCellAnchor editAs="oneCell">
    <xdr:from>
      <xdr:col>39</xdr:col>
      <xdr:colOff>71438</xdr:colOff>
      <xdr:row>11</xdr:row>
      <xdr:rowOff>95250</xdr:rowOff>
    </xdr:from>
    <xdr:to>
      <xdr:col>39</xdr:col>
      <xdr:colOff>367377</xdr:colOff>
      <xdr:row>11</xdr:row>
      <xdr:rowOff>455250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02719" y="4024313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41</xdr:col>
      <xdr:colOff>80963</xdr:colOff>
      <xdr:row>12</xdr:row>
      <xdr:rowOff>140494</xdr:rowOff>
    </xdr:from>
    <xdr:to>
      <xdr:col>41</xdr:col>
      <xdr:colOff>376902</xdr:colOff>
      <xdr:row>12</xdr:row>
      <xdr:rowOff>500494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2494" y="4974432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114299</xdr:colOff>
      <xdr:row>13</xdr:row>
      <xdr:rowOff>280985</xdr:rowOff>
    </xdr:from>
    <xdr:to>
      <xdr:col>43</xdr:col>
      <xdr:colOff>410238</xdr:colOff>
      <xdr:row>13</xdr:row>
      <xdr:rowOff>640985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60455" y="6019798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1273968</xdr:colOff>
      <xdr:row>9</xdr:row>
      <xdr:rowOff>345282</xdr:rowOff>
    </xdr:from>
    <xdr:to>
      <xdr:col>38</xdr:col>
      <xdr:colOff>155296</xdr:colOff>
      <xdr:row>10</xdr:row>
      <xdr:rowOff>11906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47624" y="2809876"/>
          <a:ext cx="881578" cy="928686"/>
        </a:xfrm>
        <a:prstGeom prst="rect">
          <a:avLst/>
        </a:prstGeom>
      </xdr:spPr>
    </xdr:pic>
    <xdr:clientData/>
  </xdr:twoCellAnchor>
  <xdr:twoCellAnchor editAs="oneCell">
    <xdr:from>
      <xdr:col>37</xdr:col>
      <xdr:colOff>130969</xdr:colOff>
      <xdr:row>9</xdr:row>
      <xdr:rowOff>857250</xdr:rowOff>
    </xdr:from>
    <xdr:to>
      <xdr:col>37</xdr:col>
      <xdr:colOff>423602</xdr:colOff>
      <xdr:row>9</xdr:row>
      <xdr:rowOff>1216945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9576375" y="2976563"/>
          <a:ext cx="292633" cy="359695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285750</xdr:colOff>
      <xdr:row>9</xdr:row>
      <xdr:rowOff>119063</xdr:rowOff>
    </xdr:from>
    <xdr:to>
      <xdr:col>38</xdr:col>
      <xdr:colOff>321248</xdr:colOff>
      <xdr:row>9</xdr:row>
      <xdr:rowOff>838453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445281" y="2583657"/>
          <a:ext cx="749873" cy="719390"/>
        </a:xfrm>
        <a:prstGeom prst="rect">
          <a:avLst/>
        </a:prstGeom>
      </xdr:spPr>
    </xdr:pic>
    <xdr:clientData/>
  </xdr:twoCellAnchor>
  <xdr:twoCellAnchor>
    <xdr:from>
      <xdr:col>19</xdr:col>
      <xdr:colOff>321469</xdr:colOff>
      <xdr:row>14</xdr:row>
      <xdr:rowOff>142875</xdr:rowOff>
    </xdr:from>
    <xdr:to>
      <xdr:col>19</xdr:col>
      <xdr:colOff>1075636</xdr:colOff>
      <xdr:row>14</xdr:row>
      <xdr:rowOff>859745</xdr:rowOff>
    </xdr:to>
    <xdr:sp macro="" textlink="">
      <xdr:nvSpPr>
        <xdr:cNvPr id="56" name="16-конечная звезда 34">
          <a:extLst>
            <a:ext uri="{FF2B5EF4-FFF2-40B4-BE49-F238E27FC236}">
              <a16:creationId xmlns:a16="http://schemas.microsoft.com/office/drawing/2014/main" id="{E11607D0-FED5-4ACF-9772-AA44BB7A8E1E}"/>
            </a:ext>
          </a:extLst>
        </xdr:cNvPr>
        <xdr:cNvSpPr/>
      </xdr:nvSpPr>
      <xdr:spPr>
        <a:xfrm>
          <a:off x="18764250" y="7250906"/>
          <a:ext cx="754167" cy="7168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 editAs="oneCell">
    <xdr:from>
      <xdr:col>46</xdr:col>
      <xdr:colOff>1143000</xdr:colOff>
      <xdr:row>14</xdr:row>
      <xdr:rowOff>976313</xdr:rowOff>
    </xdr:from>
    <xdr:to>
      <xdr:col>47</xdr:col>
      <xdr:colOff>370385</xdr:colOff>
      <xdr:row>15</xdr:row>
      <xdr:rowOff>503934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AD46F972-4D3E-4C59-99C6-71E47AD8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17906" y="8441532"/>
          <a:ext cx="382292" cy="563465"/>
        </a:xfrm>
        <a:prstGeom prst="rect">
          <a:avLst/>
        </a:prstGeom>
      </xdr:spPr>
    </xdr:pic>
    <xdr:clientData/>
  </xdr:twoCellAnchor>
  <xdr:oneCellAnchor>
    <xdr:from>
      <xdr:col>45</xdr:col>
      <xdr:colOff>0</xdr:colOff>
      <xdr:row>13</xdr:row>
      <xdr:rowOff>642938</xdr:rowOff>
    </xdr:from>
    <xdr:ext cx="801689" cy="836839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0531" y="7084219"/>
          <a:ext cx="801689" cy="836839"/>
        </a:xfrm>
        <a:prstGeom prst="rect">
          <a:avLst/>
        </a:prstGeom>
      </xdr:spPr>
    </xdr:pic>
    <xdr:clientData/>
  </xdr:oneCellAnchor>
  <xdr:twoCellAnchor editAs="oneCell">
    <xdr:from>
      <xdr:col>45</xdr:col>
      <xdr:colOff>59531</xdr:colOff>
      <xdr:row>14</xdr:row>
      <xdr:rowOff>83344</xdr:rowOff>
    </xdr:from>
    <xdr:to>
      <xdr:col>45</xdr:col>
      <xdr:colOff>355470</xdr:colOff>
      <xdr:row>14</xdr:row>
      <xdr:rowOff>443344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0062" y="7548563"/>
          <a:ext cx="295939" cy="360000"/>
        </a:xfrm>
        <a:prstGeom prst="rect">
          <a:avLst/>
        </a:prstGeom>
      </xdr:spPr>
    </xdr:pic>
    <xdr:clientData/>
  </xdr:twoCellAnchor>
  <xdr:oneCellAnchor>
    <xdr:from>
      <xdr:col>47</xdr:col>
      <xdr:colOff>11906</xdr:colOff>
      <xdr:row>14</xdr:row>
      <xdr:rowOff>714375</xdr:rowOff>
    </xdr:from>
    <xdr:ext cx="801689" cy="836839"/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41719" y="8179594"/>
          <a:ext cx="801689" cy="8368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BH27"/>
  <sheetViews>
    <sheetView tabSelected="1" topLeftCell="AM4" zoomScale="80" zoomScaleNormal="80" workbookViewId="0">
      <selection activeCell="BC13" sqref="BC13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26.7109375" style="1" customWidth="1"/>
    <col min="4" max="4" width="4.85546875" style="1" bestFit="1" customWidth="1"/>
    <col min="5" max="5" width="19.28515625" style="1" customWidth="1"/>
    <col min="6" max="6" width="10.7109375" style="20" customWidth="1"/>
    <col min="7" max="7" width="19.28515625" style="1" customWidth="1"/>
    <col min="8" max="8" width="10.7109375" style="20" customWidth="1"/>
    <col min="9" max="9" width="19.28515625" style="1" customWidth="1"/>
    <col min="10" max="10" width="10.7109375" style="20" customWidth="1"/>
    <col min="11" max="11" width="19.28515625" style="1" customWidth="1"/>
    <col min="12" max="12" width="10.7109375" style="20" customWidth="1"/>
    <col min="13" max="13" width="19.28515625" style="1" customWidth="1"/>
    <col min="14" max="14" width="10.7109375" style="20" customWidth="1"/>
    <col min="15" max="15" width="19.28515625" style="1" customWidth="1"/>
    <col min="16" max="16" width="10.7109375" style="20" customWidth="1"/>
    <col min="17" max="22" width="19.28515625" style="1" customWidth="1"/>
    <col min="23" max="23" width="10.7109375" style="20" customWidth="1"/>
    <col min="24" max="24" width="19.28515625" style="1" customWidth="1"/>
    <col min="25" max="25" width="10.7109375" style="20" customWidth="1"/>
    <col min="26" max="26" width="19.28515625" style="1" customWidth="1"/>
    <col min="27" max="27" width="10.7109375" style="20" customWidth="1"/>
    <col min="28" max="28" width="19.28515625" style="1" customWidth="1"/>
    <col min="29" max="29" width="10.7109375" style="20" customWidth="1"/>
    <col min="30" max="30" width="19.28515625" style="1" customWidth="1"/>
    <col min="31" max="31" width="10.7109375" style="20" customWidth="1"/>
    <col min="32" max="32" width="19.28515625" style="1" customWidth="1"/>
    <col min="33" max="33" width="10.7109375" style="20" customWidth="1"/>
    <col min="34" max="36" width="19.28515625" style="1" customWidth="1"/>
    <col min="37" max="37" width="19.28515625" style="20" customWidth="1"/>
    <col min="38" max="38" width="10.7109375" style="20" customWidth="1"/>
    <col min="39" max="39" width="19.28515625" style="20" customWidth="1"/>
    <col min="40" max="40" width="10.7109375" style="20" customWidth="1"/>
    <col min="41" max="41" width="19.28515625" style="20" customWidth="1"/>
    <col min="42" max="42" width="10.7109375" style="20" customWidth="1"/>
    <col min="43" max="43" width="19.28515625" style="20" customWidth="1"/>
    <col min="44" max="44" width="10.7109375" style="20" customWidth="1"/>
    <col min="45" max="45" width="19.28515625" style="20" customWidth="1"/>
    <col min="46" max="46" width="10.7109375" style="20" customWidth="1"/>
    <col min="47" max="47" width="17.28515625" style="20" customWidth="1"/>
    <col min="48" max="48" width="10.7109375" style="20" customWidth="1"/>
    <col min="49" max="49" width="19.28515625" style="20" customWidth="1"/>
    <col min="50" max="52" width="17.7109375" style="20" customWidth="1"/>
    <col min="53" max="53" width="9.140625" style="20"/>
    <col min="54" max="54" width="14" style="1" customWidth="1"/>
    <col min="55" max="55" width="16.5703125" style="1" customWidth="1"/>
    <col min="56" max="56" width="17" style="1" customWidth="1"/>
    <col min="57" max="57" width="9.140625" style="1"/>
    <col min="58" max="58" width="17" style="1" customWidth="1"/>
    <col min="59" max="59" width="14.140625" style="1" customWidth="1"/>
    <col min="60" max="60" width="14.7109375" style="1" customWidth="1"/>
    <col min="61" max="16384" width="9.140625" style="1"/>
  </cols>
  <sheetData>
    <row r="1" spans="1:60" ht="30.75" customHeight="1" x14ac:dyDescent="0.25"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26"/>
      <c r="AL1" s="27"/>
      <c r="AM1" s="26"/>
      <c r="AN1" s="26"/>
      <c r="AO1" s="26"/>
      <c r="AP1" s="26"/>
      <c r="AQ1" s="26"/>
      <c r="AR1" s="26"/>
      <c r="AS1" s="26"/>
      <c r="AT1" s="32"/>
      <c r="AU1" s="33"/>
      <c r="AV1" s="33"/>
      <c r="AW1" s="30"/>
    </row>
    <row r="2" spans="1:60" ht="58.5" customHeight="1" x14ac:dyDescent="0.25">
      <c r="B2" s="2"/>
      <c r="C2" s="42" t="s">
        <v>0</v>
      </c>
      <c r="D2" s="42"/>
      <c r="E2" s="3" t="s">
        <v>34</v>
      </c>
      <c r="F2" s="21"/>
      <c r="G2" s="2"/>
      <c r="H2" s="19"/>
      <c r="I2" s="2"/>
      <c r="J2" s="19"/>
      <c r="K2" s="2"/>
      <c r="L2" s="19"/>
      <c r="M2" s="2"/>
      <c r="N2" s="19"/>
      <c r="O2" s="2"/>
      <c r="P2" s="19"/>
      <c r="Q2" s="2"/>
      <c r="R2" s="2"/>
      <c r="S2" s="2"/>
      <c r="T2" s="2"/>
      <c r="U2" s="2"/>
      <c r="V2" s="2"/>
      <c r="W2" s="1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"/>
      <c r="AI2" s="2"/>
      <c r="AJ2" s="2"/>
      <c r="AK2" s="26"/>
      <c r="AL2" s="27"/>
      <c r="AM2" s="26"/>
      <c r="AN2" s="26"/>
      <c r="AO2" s="26"/>
      <c r="AP2" s="26"/>
      <c r="AQ2" s="26"/>
      <c r="AR2" s="26"/>
      <c r="AS2" s="26"/>
      <c r="AT2" s="32"/>
      <c r="AU2" s="33"/>
      <c r="AV2" s="33"/>
      <c r="AW2" s="30"/>
      <c r="BB2" s="68" t="s">
        <v>37</v>
      </c>
      <c r="BC2" s="40"/>
      <c r="BD2" s="40"/>
      <c r="BF2" s="40" t="s">
        <v>40</v>
      </c>
      <c r="BG2" s="40"/>
      <c r="BH2" s="40"/>
    </row>
    <row r="3" spans="1:60" ht="15" customHeight="1" x14ac:dyDescent="0.25">
      <c r="A3" s="43"/>
      <c r="B3" s="44"/>
      <c r="C3" s="44"/>
      <c r="D3" s="45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>
        <v>21</v>
      </c>
      <c r="Z3" s="4">
        <v>22</v>
      </c>
      <c r="AA3" s="4">
        <v>23</v>
      </c>
      <c r="AB3" s="4">
        <v>24</v>
      </c>
      <c r="AC3" s="4">
        <v>25</v>
      </c>
      <c r="AD3" s="4">
        <v>26</v>
      </c>
      <c r="AE3" s="4">
        <v>27</v>
      </c>
      <c r="AF3" s="4">
        <v>28</v>
      </c>
      <c r="AG3" s="4">
        <v>29</v>
      </c>
      <c r="AH3" s="4">
        <v>30</v>
      </c>
      <c r="AI3" s="4">
        <v>31</v>
      </c>
      <c r="AJ3" s="4">
        <v>32</v>
      </c>
      <c r="AK3" s="4">
        <v>33</v>
      </c>
      <c r="AL3" s="4">
        <v>34</v>
      </c>
      <c r="AM3" s="4">
        <v>35</v>
      </c>
      <c r="AN3" s="4">
        <v>36</v>
      </c>
      <c r="AO3" s="4">
        <v>37</v>
      </c>
      <c r="AP3" s="4">
        <v>38</v>
      </c>
      <c r="AQ3" s="4">
        <v>39</v>
      </c>
      <c r="AR3" s="4">
        <v>40</v>
      </c>
      <c r="AS3" s="4">
        <v>41</v>
      </c>
      <c r="AT3" s="4">
        <v>42</v>
      </c>
      <c r="AU3" s="4">
        <v>43</v>
      </c>
      <c r="AV3" s="4">
        <v>44</v>
      </c>
      <c r="AW3" s="4">
        <v>45</v>
      </c>
      <c r="AX3" s="25" t="str">
        <f>"Сумма, " &amp;E2</f>
        <v>Сумма, мин</v>
      </c>
      <c r="AY3" s="25" t="str">
        <f>"ВПП max, " &amp;E2</f>
        <v>ВПП max, мин</v>
      </c>
      <c r="AZ3" s="25" t="str">
        <f>"ВПП min, " &amp;E2</f>
        <v>ВПП min, мин</v>
      </c>
      <c r="BB3" s="25" t="str">
        <f>"Сумма, " &amp;E2</f>
        <v>Сумма, мин</v>
      </c>
      <c r="BC3" s="25" t="str">
        <f>"ВПП max, " &amp;E2</f>
        <v>ВПП max, мин</v>
      </c>
      <c r="BD3" s="25" t="str">
        <f>"ВПП min, " &amp;E2</f>
        <v>ВПП min, мин</v>
      </c>
      <c r="BF3" s="25" t="str">
        <f>"Сумма, " &amp;E2</f>
        <v>Сумма, мин</v>
      </c>
      <c r="BG3" s="25" t="str">
        <f>"ВПП max, " &amp;E2</f>
        <v>ВПП max, мин</v>
      </c>
      <c r="BH3" s="25" t="str">
        <f>"ВПП min, " &amp;E2</f>
        <v>ВПП min, мин</v>
      </c>
    </row>
    <row r="4" spans="1:60" x14ac:dyDescent="0.25">
      <c r="A4" s="46" t="str">
        <f>"Время, " &amp;E2</f>
        <v>Время, мин</v>
      </c>
      <c r="B4" s="49" t="str">
        <f>"Операции, " &amp;E2</f>
        <v>Операции, мин</v>
      </c>
      <c r="C4" s="50"/>
      <c r="D4" s="5" t="s">
        <v>1</v>
      </c>
      <c r="E4" s="6">
        <v>30</v>
      </c>
      <c r="F4" s="6"/>
      <c r="G4" s="6">
        <v>3</v>
      </c>
      <c r="H4" s="6"/>
      <c r="I4" s="6">
        <v>3</v>
      </c>
      <c r="J4" s="6"/>
      <c r="K4" s="6">
        <v>3</v>
      </c>
      <c r="L4" s="6"/>
      <c r="M4" s="6">
        <v>3</v>
      </c>
      <c r="N4" s="6"/>
      <c r="O4" s="6">
        <v>3</v>
      </c>
      <c r="P4" s="6"/>
      <c r="Q4" s="6">
        <v>3</v>
      </c>
      <c r="R4" s="6">
        <v>60</v>
      </c>
      <c r="S4" s="6">
        <v>60</v>
      </c>
      <c r="T4" s="6">
        <v>60</v>
      </c>
      <c r="U4" s="6">
        <v>60</v>
      </c>
      <c r="V4" s="6">
        <v>5</v>
      </c>
      <c r="W4" s="6"/>
      <c r="X4" s="6">
        <v>20</v>
      </c>
      <c r="Y4" s="6"/>
      <c r="Z4" s="6">
        <v>2</v>
      </c>
      <c r="AA4" s="6"/>
      <c r="AB4" s="6">
        <v>2</v>
      </c>
      <c r="AC4" s="6"/>
      <c r="AD4" s="6">
        <v>2</v>
      </c>
      <c r="AE4" s="6"/>
      <c r="AF4" s="6">
        <v>2</v>
      </c>
      <c r="AG4" s="6"/>
      <c r="AH4" s="6">
        <v>60</v>
      </c>
      <c r="AI4" s="6">
        <v>180</v>
      </c>
      <c r="AJ4" s="6">
        <v>5</v>
      </c>
      <c r="AK4" s="6">
        <v>120</v>
      </c>
      <c r="AL4" s="6"/>
      <c r="AM4" s="6">
        <v>3</v>
      </c>
      <c r="AN4" s="6"/>
      <c r="AO4" s="6">
        <v>3</v>
      </c>
      <c r="AP4" s="6"/>
      <c r="AQ4" s="6">
        <v>3</v>
      </c>
      <c r="AR4" s="6"/>
      <c r="AS4" s="6">
        <v>3</v>
      </c>
      <c r="AT4" s="6"/>
      <c r="AU4" s="6">
        <v>5</v>
      </c>
      <c r="AV4" s="6"/>
      <c r="AW4" s="6"/>
      <c r="AX4" s="24">
        <f>SUM(E4:AS4)</f>
        <v>698</v>
      </c>
      <c r="AY4" s="34">
        <f>AX4+AX6+AX8</f>
        <v>1269</v>
      </c>
      <c r="AZ4" s="37">
        <f>AX5+AX7+AX9</f>
        <v>696</v>
      </c>
      <c r="BB4" s="24">
        <f>SUM(E4:AJ4)</f>
        <v>566</v>
      </c>
      <c r="BC4" s="34">
        <f>BB4+BB6+BB8</f>
        <v>1013</v>
      </c>
      <c r="BD4" s="37">
        <f>BB5+BB7+BB9</f>
        <v>546</v>
      </c>
      <c r="BF4" s="24">
        <f>SUM(AK4:AW4)</f>
        <v>137</v>
      </c>
      <c r="BG4" s="34">
        <f>BF4+BF6+BF8</f>
        <v>333</v>
      </c>
      <c r="BH4" s="37">
        <f>BF5+BF7+BF9</f>
        <v>189</v>
      </c>
    </row>
    <row r="5" spans="1:60" x14ac:dyDescent="0.25">
      <c r="A5" s="47"/>
      <c r="B5" s="51"/>
      <c r="C5" s="52"/>
      <c r="D5" s="5" t="s">
        <v>2</v>
      </c>
      <c r="E5" s="6">
        <v>20</v>
      </c>
      <c r="F5" s="6"/>
      <c r="G5" s="6">
        <v>2</v>
      </c>
      <c r="H5" s="6"/>
      <c r="I5" s="6">
        <v>2</v>
      </c>
      <c r="J5" s="6"/>
      <c r="K5" s="6">
        <v>2</v>
      </c>
      <c r="L5" s="6"/>
      <c r="M5" s="6">
        <v>2</v>
      </c>
      <c r="N5" s="6"/>
      <c r="O5" s="6">
        <v>2</v>
      </c>
      <c r="P5" s="6"/>
      <c r="Q5" s="6">
        <v>2</v>
      </c>
      <c r="R5" s="6">
        <v>30</v>
      </c>
      <c r="S5" s="6">
        <v>30</v>
      </c>
      <c r="T5" s="6">
        <v>30</v>
      </c>
      <c r="U5" s="6">
        <v>30</v>
      </c>
      <c r="V5" s="6">
        <v>3</v>
      </c>
      <c r="W5" s="6"/>
      <c r="X5" s="6">
        <v>10</v>
      </c>
      <c r="Y5" s="6"/>
      <c r="Z5" s="6">
        <v>1</v>
      </c>
      <c r="AA5" s="6"/>
      <c r="AB5" s="6">
        <v>1</v>
      </c>
      <c r="AC5" s="6"/>
      <c r="AD5" s="6">
        <v>1</v>
      </c>
      <c r="AE5" s="6"/>
      <c r="AF5" s="6">
        <v>1</v>
      </c>
      <c r="AG5" s="6"/>
      <c r="AH5" s="6">
        <v>30</v>
      </c>
      <c r="AI5" s="6">
        <v>120</v>
      </c>
      <c r="AJ5" s="6">
        <v>3</v>
      </c>
      <c r="AK5" s="6">
        <v>60</v>
      </c>
      <c r="AL5" s="6"/>
      <c r="AM5" s="6">
        <v>2</v>
      </c>
      <c r="AN5" s="6"/>
      <c r="AO5" s="6">
        <v>2</v>
      </c>
      <c r="AP5" s="6"/>
      <c r="AQ5" s="6">
        <v>2</v>
      </c>
      <c r="AR5" s="6"/>
      <c r="AS5" s="6">
        <v>2</v>
      </c>
      <c r="AT5" s="6"/>
      <c r="AU5" s="6">
        <v>3</v>
      </c>
      <c r="AV5" s="6"/>
      <c r="AW5" s="6"/>
      <c r="AX5" s="24">
        <f t="shared" ref="AX5:AX9" si="0">SUM(E5:AS5)</f>
        <v>390</v>
      </c>
      <c r="AY5" s="35"/>
      <c r="AZ5" s="38"/>
      <c r="BB5" s="24">
        <f>SUM(E5:AJ5)</f>
        <v>322</v>
      </c>
      <c r="BC5" s="35"/>
      <c r="BD5" s="38"/>
      <c r="BF5" s="24">
        <f>SUM(AK5:AW5)</f>
        <v>71</v>
      </c>
      <c r="BG5" s="35"/>
      <c r="BH5" s="38"/>
    </row>
    <row r="6" spans="1:60" x14ac:dyDescent="0.25">
      <c r="A6" s="47"/>
      <c r="B6" s="60" t="str">
        <f>"Ожидания, " &amp;E2</f>
        <v>Ожидания, мин</v>
      </c>
      <c r="C6" s="61"/>
      <c r="D6" s="7" t="s">
        <v>1</v>
      </c>
      <c r="E6" s="8"/>
      <c r="F6" s="8"/>
      <c r="G6" s="8">
        <v>20</v>
      </c>
      <c r="H6" s="8"/>
      <c r="I6" s="8">
        <v>20</v>
      </c>
      <c r="J6" s="8"/>
      <c r="K6" s="8">
        <v>20</v>
      </c>
      <c r="L6" s="8"/>
      <c r="M6" s="8">
        <v>20</v>
      </c>
      <c r="N6" s="8"/>
      <c r="O6" s="8">
        <v>20</v>
      </c>
      <c r="P6" s="8"/>
      <c r="Q6" s="8">
        <v>10</v>
      </c>
      <c r="R6" s="8">
        <v>120</v>
      </c>
      <c r="S6" s="8"/>
      <c r="T6" s="8"/>
      <c r="U6" s="8"/>
      <c r="V6" s="8">
        <v>5</v>
      </c>
      <c r="W6" s="8"/>
      <c r="X6" s="8">
        <v>120</v>
      </c>
      <c r="Y6" s="8"/>
      <c r="Z6" s="8">
        <v>20</v>
      </c>
      <c r="AA6" s="8"/>
      <c r="AB6" s="8">
        <v>20</v>
      </c>
      <c r="AC6" s="8"/>
      <c r="AD6" s="8">
        <v>20</v>
      </c>
      <c r="AE6" s="8"/>
      <c r="AF6" s="8">
        <v>20</v>
      </c>
      <c r="AG6" s="8"/>
      <c r="AH6" s="8"/>
      <c r="AI6" s="8"/>
      <c r="AJ6" s="8"/>
      <c r="AK6" s="8"/>
      <c r="AL6" s="8"/>
      <c r="AM6" s="8">
        <v>30</v>
      </c>
      <c r="AN6" s="8"/>
      <c r="AO6" s="8">
        <v>30</v>
      </c>
      <c r="AP6" s="8"/>
      <c r="AQ6" s="8">
        <v>30</v>
      </c>
      <c r="AR6" s="8"/>
      <c r="AS6" s="8">
        <v>30</v>
      </c>
      <c r="AT6" s="8"/>
      <c r="AU6" s="8">
        <v>60</v>
      </c>
      <c r="AV6" s="8"/>
      <c r="AW6" s="8">
        <v>10</v>
      </c>
      <c r="AX6" s="24">
        <f t="shared" si="0"/>
        <v>555</v>
      </c>
      <c r="AY6" s="35"/>
      <c r="AZ6" s="38"/>
      <c r="BA6" s="9"/>
      <c r="BB6" s="24">
        <f>SUM(E6:AJ6)</f>
        <v>435</v>
      </c>
      <c r="BC6" s="35"/>
      <c r="BD6" s="38"/>
      <c r="BF6" s="24">
        <f>SUM(AK6:AW6)</f>
        <v>190</v>
      </c>
      <c r="BG6" s="35"/>
      <c r="BH6" s="38"/>
    </row>
    <row r="7" spans="1:60" x14ac:dyDescent="0.25">
      <c r="A7" s="47"/>
      <c r="B7" s="62"/>
      <c r="C7" s="63"/>
      <c r="D7" s="7" t="s">
        <v>2</v>
      </c>
      <c r="E7" s="8"/>
      <c r="F7" s="8"/>
      <c r="G7" s="8">
        <v>10</v>
      </c>
      <c r="H7" s="8"/>
      <c r="I7" s="8">
        <v>10</v>
      </c>
      <c r="J7" s="8"/>
      <c r="K7" s="8">
        <v>10</v>
      </c>
      <c r="L7" s="8"/>
      <c r="M7" s="8">
        <v>10</v>
      </c>
      <c r="N7" s="8"/>
      <c r="O7" s="8">
        <v>10</v>
      </c>
      <c r="P7" s="8"/>
      <c r="Q7" s="8">
        <v>5</v>
      </c>
      <c r="R7" s="8">
        <v>60</v>
      </c>
      <c r="S7" s="8"/>
      <c r="T7" s="8"/>
      <c r="U7" s="8"/>
      <c r="V7" s="8">
        <v>3</v>
      </c>
      <c r="W7" s="8"/>
      <c r="X7" s="8">
        <v>60</v>
      </c>
      <c r="Y7" s="8"/>
      <c r="Z7" s="8">
        <v>10</v>
      </c>
      <c r="AA7" s="8"/>
      <c r="AB7" s="8">
        <v>10</v>
      </c>
      <c r="AC7" s="8"/>
      <c r="AD7" s="8">
        <v>10</v>
      </c>
      <c r="AE7" s="8"/>
      <c r="AF7" s="8">
        <v>10</v>
      </c>
      <c r="AG7" s="8"/>
      <c r="AH7" s="8"/>
      <c r="AI7" s="8"/>
      <c r="AJ7" s="8"/>
      <c r="AK7" s="8"/>
      <c r="AL7" s="8"/>
      <c r="AM7" s="8">
        <v>20</v>
      </c>
      <c r="AN7" s="8"/>
      <c r="AO7" s="8">
        <v>20</v>
      </c>
      <c r="AP7" s="8"/>
      <c r="AQ7" s="8">
        <v>20</v>
      </c>
      <c r="AR7" s="8"/>
      <c r="AS7" s="8">
        <v>20</v>
      </c>
      <c r="AT7" s="8"/>
      <c r="AU7" s="8">
        <v>30</v>
      </c>
      <c r="AV7" s="8"/>
      <c r="AW7" s="8">
        <v>5</v>
      </c>
      <c r="AX7" s="24">
        <f t="shared" si="0"/>
        <v>298</v>
      </c>
      <c r="AY7" s="35"/>
      <c r="AZ7" s="38"/>
      <c r="BA7" s="9"/>
      <c r="BB7" s="24">
        <f>SUM(E7:AJ7)</f>
        <v>218</v>
      </c>
      <c r="BC7" s="35"/>
      <c r="BD7" s="38"/>
      <c r="BF7" s="24">
        <f>SUM(AK7:AW7)</f>
        <v>115</v>
      </c>
      <c r="BG7" s="35"/>
      <c r="BH7" s="38"/>
    </row>
    <row r="8" spans="1:60" x14ac:dyDescent="0.25">
      <c r="A8" s="47"/>
      <c r="B8" s="64" t="str">
        <f>"Перемещения, " &amp;E2</f>
        <v>Перемещения, мин</v>
      </c>
      <c r="C8" s="65"/>
      <c r="D8" s="10" t="s">
        <v>1</v>
      </c>
      <c r="E8" s="11"/>
      <c r="F8" s="11">
        <v>1</v>
      </c>
      <c r="G8" s="11"/>
      <c r="H8" s="11">
        <v>1</v>
      </c>
      <c r="I8" s="11"/>
      <c r="J8" s="11">
        <v>1</v>
      </c>
      <c r="K8" s="11"/>
      <c r="L8" s="11">
        <v>1</v>
      </c>
      <c r="M8" s="11"/>
      <c r="N8" s="11">
        <v>1</v>
      </c>
      <c r="O8" s="11"/>
      <c r="P8" s="11">
        <v>1</v>
      </c>
      <c r="Q8" s="11"/>
      <c r="R8" s="11"/>
      <c r="S8" s="11"/>
      <c r="T8" s="11"/>
      <c r="U8" s="11"/>
      <c r="V8" s="11"/>
      <c r="W8" s="11">
        <v>1</v>
      </c>
      <c r="X8" s="11"/>
      <c r="Y8" s="11">
        <v>1</v>
      </c>
      <c r="Z8" s="11"/>
      <c r="AA8" s="11">
        <v>1</v>
      </c>
      <c r="AB8" s="11"/>
      <c r="AC8" s="11">
        <v>1</v>
      </c>
      <c r="AD8" s="11"/>
      <c r="AE8" s="11">
        <v>1</v>
      </c>
      <c r="AF8" s="11"/>
      <c r="AG8" s="11">
        <v>1</v>
      </c>
      <c r="AH8" s="11"/>
      <c r="AI8" s="11"/>
      <c r="AJ8" s="11"/>
      <c r="AK8" s="11"/>
      <c r="AL8" s="11">
        <v>1</v>
      </c>
      <c r="AM8" s="11"/>
      <c r="AN8" s="11">
        <v>1</v>
      </c>
      <c r="AO8" s="11"/>
      <c r="AP8" s="11">
        <v>1</v>
      </c>
      <c r="AQ8" s="11"/>
      <c r="AR8" s="11">
        <v>1</v>
      </c>
      <c r="AS8" s="11"/>
      <c r="AT8" s="11">
        <v>1</v>
      </c>
      <c r="AU8" s="11"/>
      <c r="AV8" s="11">
        <v>1</v>
      </c>
      <c r="AW8" s="11"/>
      <c r="AX8" s="24">
        <f t="shared" si="0"/>
        <v>16</v>
      </c>
      <c r="AY8" s="35"/>
      <c r="AZ8" s="38"/>
      <c r="BA8" s="9"/>
      <c r="BB8" s="24">
        <f>SUM(E8:AJ8)</f>
        <v>12</v>
      </c>
      <c r="BC8" s="35"/>
      <c r="BD8" s="38"/>
      <c r="BF8" s="24">
        <f>SUM(AK8:AW8)</f>
        <v>6</v>
      </c>
      <c r="BG8" s="35"/>
      <c r="BH8" s="38"/>
    </row>
    <row r="9" spans="1:60" x14ac:dyDescent="0.25">
      <c r="A9" s="48"/>
      <c r="B9" s="66"/>
      <c r="C9" s="67"/>
      <c r="D9" s="10" t="s">
        <v>2</v>
      </c>
      <c r="E9" s="11"/>
      <c r="F9" s="11">
        <v>0.5</v>
      </c>
      <c r="G9" s="11"/>
      <c r="H9" s="11">
        <v>0.5</v>
      </c>
      <c r="I9" s="11"/>
      <c r="J9" s="11">
        <v>0.5</v>
      </c>
      <c r="K9" s="11"/>
      <c r="L9" s="11">
        <v>0.5</v>
      </c>
      <c r="M9" s="11"/>
      <c r="N9" s="11">
        <v>0.5</v>
      </c>
      <c r="O9" s="11"/>
      <c r="P9" s="11">
        <v>0.5</v>
      </c>
      <c r="Q9" s="11"/>
      <c r="R9" s="11"/>
      <c r="S9" s="11"/>
      <c r="T9" s="11"/>
      <c r="U9" s="11"/>
      <c r="V9" s="11"/>
      <c r="W9" s="11">
        <v>0.5</v>
      </c>
      <c r="X9" s="11"/>
      <c r="Y9" s="11">
        <v>0.5</v>
      </c>
      <c r="Z9" s="11"/>
      <c r="AA9" s="11">
        <v>0.5</v>
      </c>
      <c r="AB9" s="11"/>
      <c r="AC9" s="11">
        <v>0.5</v>
      </c>
      <c r="AD9" s="11"/>
      <c r="AE9" s="11">
        <v>0.5</v>
      </c>
      <c r="AF9" s="11"/>
      <c r="AG9" s="11">
        <v>0.5</v>
      </c>
      <c r="AH9" s="11"/>
      <c r="AI9" s="11"/>
      <c r="AJ9" s="11"/>
      <c r="AK9" s="11"/>
      <c r="AL9" s="11">
        <v>0.5</v>
      </c>
      <c r="AM9" s="11"/>
      <c r="AN9" s="11">
        <v>0.5</v>
      </c>
      <c r="AO9" s="11"/>
      <c r="AP9" s="11">
        <v>0.5</v>
      </c>
      <c r="AQ9" s="11"/>
      <c r="AR9" s="11">
        <v>0.5</v>
      </c>
      <c r="AS9" s="11"/>
      <c r="AT9" s="11">
        <v>0.5</v>
      </c>
      <c r="AU9" s="11"/>
      <c r="AV9" s="11">
        <v>0.5</v>
      </c>
      <c r="AW9" s="11"/>
      <c r="AX9" s="24">
        <f t="shared" si="0"/>
        <v>8</v>
      </c>
      <c r="AY9" s="36"/>
      <c r="AZ9" s="39"/>
      <c r="BA9" s="9"/>
      <c r="BB9" s="24">
        <f>SUM(E9:AJ9)</f>
        <v>6</v>
      </c>
      <c r="BC9" s="36"/>
      <c r="BD9" s="39"/>
      <c r="BF9" s="24">
        <f>SUM(AK9:AW9)</f>
        <v>3</v>
      </c>
      <c r="BG9" s="36"/>
      <c r="BH9" s="39"/>
    </row>
    <row r="10" spans="1:60" ht="99" customHeight="1" x14ac:dyDescent="0.25">
      <c r="A10" s="53" t="s">
        <v>3</v>
      </c>
      <c r="B10" s="12">
        <v>1</v>
      </c>
      <c r="C10" s="43" t="s">
        <v>6</v>
      </c>
      <c r="D10" s="45"/>
      <c r="E10" s="13" t="s">
        <v>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18</v>
      </c>
      <c r="AI10" s="13" t="s">
        <v>33</v>
      </c>
      <c r="AJ10" s="13" t="s">
        <v>20</v>
      </c>
      <c r="AK10" s="28" t="s">
        <v>35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31"/>
      <c r="AV10" s="31"/>
      <c r="AW10" s="31"/>
    </row>
    <row r="11" spans="1:60" ht="71.25" customHeight="1" x14ac:dyDescent="0.25">
      <c r="A11" s="54"/>
      <c r="B11" s="12">
        <v>2</v>
      </c>
      <c r="C11" s="55" t="s">
        <v>25</v>
      </c>
      <c r="D11" s="56"/>
      <c r="E11" s="14"/>
      <c r="F11" s="14"/>
      <c r="G11" s="14" t="s">
        <v>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 t="s">
        <v>17</v>
      </c>
      <c r="AG11" s="14"/>
      <c r="AH11" s="14"/>
      <c r="AI11" s="14"/>
      <c r="AJ11" s="14"/>
      <c r="AK11" s="14"/>
      <c r="AL11" s="14"/>
      <c r="AM11" s="14" t="s">
        <v>36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60" ht="71.25" customHeight="1" x14ac:dyDescent="0.25">
      <c r="A12" s="54"/>
      <c r="B12" s="12">
        <v>3</v>
      </c>
      <c r="C12" s="55" t="s">
        <v>26</v>
      </c>
      <c r="D12" s="56"/>
      <c r="E12" s="14"/>
      <c r="F12" s="14"/>
      <c r="G12" s="14"/>
      <c r="H12" s="14"/>
      <c r="I12" s="14" t="s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 t="s">
        <v>17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 t="s">
        <v>36</v>
      </c>
      <c r="AP12" s="14"/>
      <c r="AQ12" s="14"/>
      <c r="AR12" s="14"/>
      <c r="AS12" s="14"/>
      <c r="AT12" s="14"/>
      <c r="AU12" s="14"/>
      <c r="AV12" s="14"/>
      <c r="AW12" s="14"/>
    </row>
    <row r="13" spans="1:60" ht="71.25" customHeight="1" x14ac:dyDescent="0.25">
      <c r="A13" s="54"/>
      <c r="B13" s="12">
        <v>4</v>
      </c>
      <c r="C13" s="55" t="s">
        <v>27</v>
      </c>
      <c r="D13" s="56"/>
      <c r="E13" s="14"/>
      <c r="F13" s="14"/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 t="s">
        <v>17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 t="s">
        <v>36</v>
      </c>
      <c r="AR13" s="14"/>
      <c r="AS13" s="14"/>
      <c r="AT13" s="14"/>
      <c r="AU13" s="14"/>
      <c r="AV13" s="14"/>
      <c r="AW13" s="14"/>
    </row>
    <row r="14" spans="1:60" ht="81" customHeight="1" x14ac:dyDescent="0.25">
      <c r="A14" s="54"/>
      <c r="B14" s="12">
        <v>5</v>
      </c>
      <c r="C14" s="55" t="s">
        <v>28</v>
      </c>
      <c r="D14" s="56"/>
      <c r="E14" s="14"/>
      <c r="F14" s="14"/>
      <c r="G14" s="14"/>
      <c r="H14" s="14"/>
      <c r="I14" s="14"/>
      <c r="J14" s="14"/>
      <c r="K14" s="14"/>
      <c r="L14" s="14"/>
      <c r="M14" s="14" t="s">
        <v>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 t="s">
        <v>17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 t="s">
        <v>38</v>
      </c>
      <c r="AT14" s="14"/>
      <c r="AU14" s="14"/>
      <c r="AV14" s="14"/>
      <c r="AW14" s="14"/>
    </row>
    <row r="15" spans="1:60" ht="81.75" customHeight="1" x14ac:dyDescent="0.25">
      <c r="A15" s="54"/>
      <c r="B15" s="12">
        <v>6</v>
      </c>
      <c r="C15" s="55" t="s">
        <v>29</v>
      </c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11</v>
      </c>
      <c r="P15" s="14"/>
      <c r="Q15"/>
      <c r="R15"/>
      <c r="S15"/>
      <c r="T15"/>
      <c r="U15"/>
      <c r="V15" s="14"/>
      <c r="W15" s="14"/>
      <c r="X15" s="14" t="s">
        <v>16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 t="s">
        <v>39</v>
      </c>
      <c r="AV15" s="14"/>
      <c r="AW15" s="14"/>
    </row>
    <row r="16" spans="1:60" ht="71.25" customHeight="1" x14ac:dyDescent="0.25">
      <c r="A16" s="54"/>
      <c r="B16" s="12">
        <v>7</v>
      </c>
      <c r="C16" s="43" t="s">
        <v>10</v>
      </c>
      <c r="D16" s="4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19</v>
      </c>
      <c r="R16" s="14" t="s">
        <v>12</v>
      </c>
      <c r="S16" s="14" t="s">
        <v>13</v>
      </c>
      <c r="T16" s="14" t="s">
        <v>32</v>
      </c>
      <c r="U16" s="14" t="s">
        <v>14</v>
      </c>
      <c r="V16" s="14" t="s">
        <v>15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31</v>
      </c>
    </row>
    <row r="18" spans="2:49" ht="15" customHeight="1" x14ac:dyDescent="0.25">
      <c r="B18" s="15" t="s">
        <v>4</v>
      </c>
      <c r="C18" s="59" t="s">
        <v>5</v>
      </c>
      <c r="D18" s="59"/>
      <c r="E18" s="59"/>
      <c r="F18" s="59"/>
      <c r="G18" s="59"/>
      <c r="H18" s="22"/>
      <c r="I18" s="16"/>
      <c r="J18" s="16"/>
      <c r="K18" s="17"/>
      <c r="L18" s="17"/>
      <c r="M18" s="17"/>
      <c r="N18" s="17"/>
      <c r="O18" s="17"/>
      <c r="P18" s="17"/>
      <c r="Q18" s="1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N18" s="22"/>
      <c r="AO18" s="16"/>
      <c r="AP18" s="16"/>
      <c r="AQ18" s="17"/>
      <c r="AR18" s="17"/>
      <c r="AS18" s="17"/>
      <c r="AT18" s="17"/>
      <c r="AU18" s="17"/>
      <c r="AV18" s="17"/>
      <c r="AW18" s="17"/>
    </row>
    <row r="19" spans="2:49" ht="15" customHeight="1" x14ac:dyDescent="0.25">
      <c r="B19" s="12">
        <v>1</v>
      </c>
      <c r="C19" s="57" t="s">
        <v>21</v>
      </c>
      <c r="D19" s="57"/>
      <c r="E19" s="57"/>
      <c r="F19" s="57"/>
      <c r="G19" s="57"/>
      <c r="H19" s="23"/>
      <c r="AN19" s="23"/>
    </row>
    <row r="20" spans="2:49" x14ac:dyDescent="0.25">
      <c r="B20" s="12">
        <v>2</v>
      </c>
      <c r="C20" s="57" t="s">
        <v>24</v>
      </c>
      <c r="D20" s="57"/>
      <c r="E20" s="57"/>
      <c r="F20" s="57"/>
      <c r="G20" s="57"/>
      <c r="H20" s="23"/>
      <c r="AN20" s="23"/>
    </row>
    <row r="21" spans="2:49" x14ac:dyDescent="0.25">
      <c r="B21" s="12">
        <v>3</v>
      </c>
      <c r="C21" s="57" t="s">
        <v>22</v>
      </c>
      <c r="D21" s="57"/>
      <c r="E21" s="57"/>
      <c r="F21" s="57"/>
      <c r="G21" s="57"/>
      <c r="H21" s="23"/>
      <c r="AN21" s="23"/>
    </row>
    <row r="22" spans="2:49" x14ac:dyDescent="0.25">
      <c r="B22" s="12">
        <v>4</v>
      </c>
      <c r="C22" s="57" t="s">
        <v>30</v>
      </c>
      <c r="D22" s="57"/>
      <c r="E22" s="57"/>
      <c r="F22" s="57"/>
      <c r="G22" s="57"/>
      <c r="H22" s="23"/>
      <c r="AN22" s="23"/>
    </row>
    <row r="23" spans="2:49" ht="15" customHeight="1" x14ac:dyDescent="0.25">
      <c r="B23" s="12">
        <v>5</v>
      </c>
      <c r="C23" s="58"/>
      <c r="D23" s="58"/>
      <c r="E23" s="58"/>
      <c r="F23" s="58"/>
      <c r="G23" s="58"/>
      <c r="H23" s="23"/>
      <c r="AN23" s="23"/>
    </row>
    <row r="24" spans="2:49" x14ac:dyDescent="0.25">
      <c r="B24" s="12">
        <v>6</v>
      </c>
      <c r="C24" s="58"/>
      <c r="D24" s="58"/>
      <c r="E24" s="58"/>
      <c r="F24" s="58"/>
      <c r="G24" s="58"/>
      <c r="H24" s="23"/>
      <c r="AN24" s="23"/>
    </row>
    <row r="25" spans="2:49" ht="16.5" customHeight="1" x14ac:dyDescent="0.25">
      <c r="B25" s="12">
        <v>7</v>
      </c>
      <c r="C25" s="43"/>
      <c r="D25" s="44"/>
      <c r="E25" s="44"/>
      <c r="F25" s="44"/>
      <c r="G25" s="45"/>
      <c r="H25" s="23"/>
      <c r="AN25" s="23"/>
    </row>
    <row r="26" spans="2:49" x14ac:dyDescent="0.25">
      <c r="B26" s="12">
        <v>8</v>
      </c>
      <c r="C26" s="43"/>
      <c r="D26" s="44"/>
      <c r="E26" s="44"/>
      <c r="F26" s="44"/>
      <c r="G26" s="45"/>
      <c r="H26" s="23"/>
      <c r="AN26" s="23"/>
    </row>
    <row r="27" spans="2:49" x14ac:dyDescent="0.25">
      <c r="B27" s="12">
        <v>9</v>
      </c>
      <c r="C27" s="43"/>
      <c r="D27" s="44"/>
      <c r="E27" s="44"/>
      <c r="F27" s="44"/>
      <c r="G27" s="45"/>
      <c r="H27" s="23"/>
      <c r="I27" s="18"/>
      <c r="J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3"/>
      <c r="AO27" s="18"/>
      <c r="AP27" s="18"/>
      <c r="AS27" s="18"/>
      <c r="AW27" s="18"/>
    </row>
  </sheetData>
  <sheetProtection formatCells="0" formatColumns="0" formatRows="0"/>
  <mergeCells count="33">
    <mergeCell ref="AZ4:AZ9"/>
    <mergeCell ref="AY4:AY9"/>
    <mergeCell ref="C25:G25"/>
    <mergeCell ref="C26:G26"/>
    <mergeCell ref="C27:G27"/>
    <mergeCell ref="C20:G20"/>
    <mergeCell ref="C21:G21"/>
    <mergeCell ref="C22:G22"/>
    <mergeCell ref="C23:G23"/>
    <mergeCell ref="C24:G24"/>
    <mergeCell ref="C18:G18"/>
    <mergeCell ref="C19:G19"/>
    <mergeCell ref="B6:C7"/>
    <mergeCell ref="B8:C9"/>
    <mergeCell ref="A10:A16"/>
    <mergeCell ref="C10:D10"/>
    <mergeCell ref="C11:D11"/>
    <mergeCell ref="C12:D12"/>
    <mergeCell ref="C13:D13"/>
    <mergeCell ref="C14:D14"/>
    <mergeCell ref="C15:D15"/>
    <mergeCell ref="C16:D16"/>
    <mergeCell ref="B1:AJ1"/>
    <mergeCell ref="C2:D2"/>
    <mergeCell ref="A3:D3"/>
    <mergeCell ref="A4:A9"/>
    <mergeCell ref="B4:C5"/>
    <mergeCell ref="BC4:BC9"/>
    <mergeCell ref="BD4:BD9"/>
    <mergeCell ref="BB2:BD2"/>
    <mergeCell ref="BG4:BG9"/>
    <mergeCell ref="BH4:BH9"/>
    <mergeCell ref="BF2:BH2"/>
  </mergeCells>
  <conditionalFormatting sqref="I11:J13 K13:AL13 K11:AL11 V15:AL15 E10:AL10 E13:H13 E11:H11 E12:AL12 E14:AL14 E15:P15 E16:AL16">
    <cfRule type="notContainsBlanks" dxfId="5" priority="6">
      <formula>LEN(TRIM(E10))&gt;0</formula>
    </cfRule>
  </conditionalFormatting>
  <conditionalFormatting sqref="I11:J13 K13:AL13 K11:AL11 V15:AL15 B10:AL10 B13:H13 B11:H11 B12:AL12 B14:AL14 B15:P15 B16:AL16">
    <cfRule type="expression" dxfId="4" priority="5">
      <formula>MOD(ROW($B10),2)=0</formula>
    </cfRule>
  </conditionalFormatting>
  <conditionalFormatting sqref="AM10:AS16 AW10:AW16">
    <cfRule type="expression" dxfId="3" priority="3">
      <formula>MOD(ROW($B10),2)=0</formula>
    </cfRule>
  </conditionalFormatting>
  <conditionalFormatting sqref="AM10:AS16 AW10:AW16">
    <cfRule type="notContainsBlanks" dxfId="2" priority="4">
      <formula>LEN(TRIM(AM10))&gt;0</formula>
    </cfRule>
  </conditionalFormatting>
  <conditionalFormatting sqref="AT10:AV16">
    <cfRule type="expression" dxfId="1" priority="1">
      <formula>MOD(ROW($B10),2)=0</formula>
    </cfRule>
  </conditionalFormatting>
  <conditionalFormatting sqref="AT10:AV16">
    <cfRule type="notContainsBlanks" dxfId="0" priority="2">
      <formula>LEN(TRIM(AT10))&gt;0</formula>
    </cfRule>
  </conditionalFormatting>
  <pageMargins left="0.7" right="0.7" top="0.75" bottom="0.75" header="0.3" footer="0.3"/>
  <pageSetup paperSize="9" scale="28" firstPageNumber="4294967295" fitToWidth="2" orientation="landscape" r:id="rId1"/>
  <colBreaks count="1" manualBreakCount="1">
    <brk id="30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Текущее состояние</vt:lpstr>
      <vt:lpstr>'Текущее состояние'!Область_печати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cp:revision>1</cp:revision>
  <cp:lastPrinted>2023-05-05T03:53:46Z</cp:lastPrinted>
  <dcterms:created xsi:type="dcterms:W3CDTF">2020-03-13T09:33:55Z</dcterms:created>
  <dcterms:modified xsi:type="dcterms:W3CDTF">2023-05-05T09:00:48Z</dcterms:modified>
</cp:coreProperties>
</file>