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ena\Desktop\"/>
    </mc:Choice>
  </mc:AlternateContent>
  <bookViews>
    <workbookView xWindow="-120" yWindow="-120" windowWidth="20730" windowHeight="11160"/>
  </bookViews>
  <sheets>
    <sheet name="Текущее состояние" sheetId="1" r:id="rId1"/>
  </sheets>
  <definedNames>
    <definedName name="_xlnm.Print_Area" localSheetId="0">'Текущее состояние'!$A$1:$Z$19</definedName>
  </definedNames>
  <calcPr calcId="162913"/>
</workbook>
</file>

<file path=xl/calcChain.xml><?xml version="1.0" encoding="utf-8"?>
<calcChain xmlns="http://schemas.openxmlformats.org/spreadsheetml/2006/main">
  <c r="X3" i="1" l="1"/>
  <c r="Z3" i="1"/>
  <c r="Y3" i="1"/>
  <c r="V3" i="1"/>
  <c r="U3" i="1"/>
  <c r="T3" i="1"/>
  <c r="R3" i="1"/>
  <c r="Q3" i="1"/>
  <c r="P3" i="1"/>
  <c r="B4" i="1"/>
  <c r="T4" i="1"/>
  <c r="X9" i="1" l="1"/>
  <c r="X8" i="1"/>
  <c r="X7" i="1"/>
  <c r="X6" i="1"/>
  <c r="X5" i="1"/>
  <c r="X4" i="1"/>
  <c r="B8" i="1" l="1"/>
  <c r="B6" i="1"/>
  <c r="Y4" i="1" l="1"/>
  <c r="T9" i="1"/>
  <c r="T8" i="1"/>
  <c r="T7" i="1"/>
  <c r="T6" i="1"/>
  <c r="T5" i="1"/>
  <c r="U4" i="1" l="1"/>
  <c r="Z4" i="1"/>
  <c r="V4" i="1"/>
  <c r="P9" i="1" l="1"/>
  <c r="P8" i="1"/>
  <c r="P7" i="1"/>
  <c r="P6" i="1"/>
  <c r="P5" i="1"/>
  <c r="P4" i="1"/>
  <c r="Q4" i="1" l="1"/>
  <c r="R4" i="1"/>
  <c r="A4" i="1"/>
</calcChain>
</file>

<file path=xl/sharedStrings.xml><?xml version="1.0" encoding="utf-8"?>
<sst xmlns="http://schemas.openxmlformats.org/spreadsheetml/2006/main" count="31" uniqueCount="27">
  <si>
    <t>Единица измерений:</t>
  </si>
  <si>
    <t>max</t>
  </si>
  <si>
    <t>min</t>
  </si>
  <si>
    <t>Участники процесса</t>
  </si>
  <si>
    <t>№</t>
  </si>
  <si>
    <t>Специалист Министерства образования и науки Челябинской области</t>
  </si>
  <si>
    <t>Образовательная организация</t>
  </si>
  <si>
    <t>Загрузка на федеральную электронную платформу</t>
  </si>
  <si>
    <t>Начальник отдела Министерства образования и науки Челябинской области</t>
  </si>
  <si>
    <t>Начальник управления Министерства образования и науки Челябинской области</t>
  </si>
  <si>
    <t>Заместитель Министра образования и науки Челябинской области</t>
  </si>
  <si>
    <t>Министр образования и науки Челябинской области</t>
  </si>
  <si>
    <t>Наименование решения проблемы</t>
  </si>
  <si>
    <t xml:space="preserve">Создание цифровой платформы, обеспечивающей сбор данных со всех ПОО в режиме реального времени </t>
  </si>
  <si>
    <t>Запрос сведений о трудоустройстве у выпускников</t>
  </si>
  <si>
    <t>Канцелярия Министерства образования и науки Челябинской области</t>
  </si>
  <si>
    <t>Карта целевого состояния процесса "Оптимизация процесса мониторинга трудоустройства выпускников профессиональных образовательных организаций, функции и полномочия учредителя в отношении которых осуществляет Министерство образования и науки Челябинской области"</t>
  </si>
  <si>
    <t>Корректировка данных в автоматизированной системе управления (при необходимости)</t>
  </si>
  <si>
    <t>Формирование сводного файла в автоматизированной системе управления, направление ответа</t>
  </si>
  <si>
    <t>Получение управленчекского решения (исполнение)</t>
  </si>
  <si>
    <t>мин</t>
  </si>
  <si>
    <t>Запрос сведений и формирование итоговой отчетности в автоматизированной системе управления</t>
  </si>
  <si>
    <t xml:space="preserve">Получение ответа на запрос вавтоматизированной системе управления </t>
  </si>
  <si>
    <t>Ознакомление со справочной информацией, направление поручения в адрес образовательной организации</t>
  </si>
  <si>
    <t>Подготовка справочной информации по итогам работы и проекта поручения</t>
  </si>
  <si>
    <t>Продолжительность процесса получения информации о трудоустройстве выпускников от подведомственных профессиональных образовательных организаций (с п.1 по п.8)</t>
  </si>
  <si>
    <t>Продолжительность процесса направления поручения от Министерства образования и науки Челябинской области в образовательную организацию (с п. 9 по п.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</si>
</sst>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scheme val="minor"/>
    </font>
    <font>
      <b/>
      <sz val="12"/>
      <color theme="1"/>
      <name val="Calibri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textRotation="90" wrapText="1"/>
      <protection locked="0"/>
    </xf>
    <xf numFmtId="0" fontId="7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textRotation="90" wrapText="1"/>
      <protection locked="0"/>
    </xf>
    <xf numFmtId="0" fontId="9" fillId="0" borderId="9" xfId="0" applyFont="1" applyBorder="1" applyAlignment="1" applyProtection="1">
      <alignment horizontal="center" vertical="center" textRotation="90" wrapText="1"/>
      <protection locked="0"/>
    </xf>
    <xf numFmtId="0" fontId="9" fillId="0" borderId="12" xfId="0" applyFont="1" applyBorder="1" applyAlignment="1" applyProtection="1">
      <alignment horizontal="center" vertical="center" textRotation="90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6</xdr:col>
      <xdr:colOff>723900</xdr:colOff>
      <xdr:row>14</xdr:row>
      <xdr:rowOff>9523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5734050"/>
          <a:ext cx="7239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723900</xdr:colOff>
      <xdr:row>14</xdr:row>
      <xdr:rowOff>9523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5734050"/>
          <a:ext cx="7239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631031</xdr:colOff>
      <xdr:row>10</xdr:row>
      <xdr:rowOff>35718</xdr:rowOff>
    </xdr:from>
    <xdr:to>
      <xdr:col>7</xdr:col>
      <xdr:colOff>559593</xdr:colOff>
      <xdr:row>15</xdr:row>
      <xdr:rowOff>0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6398471E-A31F-47B8-8C35-ABC81D700427}"/>
            </a:ext>
          </a:extLst>
        </xdr:cNvPr>
        <xdr:cNvCxnSpPr/>
      </xdr:nvCxnSpPr>
      <xdr:spPr>
        <a:xfrm>
          <a:off x="7072312" y="3357562"/>
          <a:ext cx="1214437" cy="47386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726281</xdr:colOff>
      <xdr:row>10</xdr:row>
      <xdr:rowOff>11906</xdr:rowOff>
    </xdr:from>
    <xdr:to>
      <xdr:col>8</xdr:col>
      <xdr:colOff>571500</xdr:colOff>
      <xdr:row>15</xdr:row>
      <xdr:rowOff>1</xdr:rowOff>
    </xdr:to>
    <xdr:cxnSp macro="">
      <xdr:nvCxnSpPr>
        <xdr:cNvPr id="10" name="Прямая со стрелкой 9">
          <a:extLst>
            <a:ext uri="{FF2B5EF4-FFF2-40B4-BE49-F238E27FC236}">
              <a16:creationId xmlns:a16="http://schemas.microsoft.com/office/drawing/2014/main" id="{EE93A7E2-1368-47F7-AD8B-9F624C5627BC}"/>
            </a:ext>
          </a:extLst>
        </xdr:cNvPr>
        <xdr:cNvCxnSpPr/>
      </xdr:nvCxnSpPr>
      <xdr:spPr>
        <a:xfrm flipV="1">
          <a:off x="8453437" y="3036094"/>
          <a:ext cx="1131094" cy="476250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378618</xdr:colOff>
      <xdr:row>14</xdr:row>
      <xdr:rowOff>283368</xdr:rowOff>
    </xdr:from>
    <xdr:ext cx="540000" cy="476613"/>
    <xdr:sp macro="" textlink="">
      <xdr:nvSpPr>
        <xdr:cNvPr id="37" name="Облако 36">
          <a:extLst>
            <a:ext uri="{FF2B5EF4-FFF2-40B4-BE49-F238E27FC236}">
              <a16:creationId xmlns:a16="http://schemas.microsoft.com/office/drawing/2014/main" id="{95CE854A-26B3-446E-A01A-85758CE25501}"/>
            </a:ext>
          </a:extLst>
        </xdr:cNvPr>
        <xdr:cNvSpPr/>
      </xdr:nvSpPr>
      <xdr:spPr>
        <a:xfrm>
          <a:off x="8105774" y="7046118"/>
          <a:ext cx="540000" cy="476613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4</xdr:col>
      <xdr:colOff>1012031</xdr:colOff>
      <xdr:row>14</xdr:row>
      <xdr:rowOff>250030</xdr:rowOff>
    </xdr:from>
    <xdr:ext cx="540000" cy="476613"/>
    <xdr:sp macro="" textlink="">
      <xdr:nvSpPr>
        <xdr:cNvPr id="18" name="Облако 17">
          <a:extLst>
            <a:ext uri="{FF2B5EF4-FFF2-40B4-BE49-F238E27FC236}">
              <a16:creationId xmlns:a16="http://schemas.microsoft.com/office/drawing/2014/main" id="{B5DF505B-21C4-4515-84A1-E74D087B0366}"/>
            </a:ext>
          </a:extLst>
        </xdr:cNvPr>
        <xdr:cNvSpPr/>
      </xdr:nvSpPr>
      <xdr:spPr>
        <a:xfrm>
          <a:off x="3595687" y="7012780"/>
          <a:ext cx="540000" cy="476613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twoCellAnchor>
    <xdr:from>
      <xdr:col>12</xdr:col>
      <xdr:colOff>1270000</xdr:colOff>
      <xdr:row>12</xdr:row>
      <xdr:rowOff>15875</xdr:rowOff>
    </xdr:from>
    <xdr:to>
      <xdr:col>14</xdr:col>
      <xdr:colOff>15875</xdr:colOff>
      <xdr:row>14</xdr:row>
      <xdr:rowOff>1000125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6398471E-A31F-47B8-8C35-ABC81D700427}"/>
            </a:ext>
          </a:extLst>
        </xdr:cNvPr>
        <xdr:cNvCxnSpPr/>
      </xdr:nvCxnSpPr>
      <xdr:spPr>
        <a:xfrm>
          <a:off x="14303375" y="8175625"/>
          <a:ext cx="1460500" cy="3683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11906</xdr:colOff>
      <xdr:row>9</xdr:row>
      <xdr:rowOff>551656</xdr:rowOff>
    </xdr:from>
    <xdr:to>
      <xdr:col>11</xdr:col>
      <xdr:colOff>682625</xdr:colOff>
      <xdr:row>10</xdr:row>
      <xdr:rowOff>0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id="{6398471E-A31F-47B8-8C35-ABC81D700427}"/>
            </a:ext>
          </a:extLst>
        </xdr:cNvPr>
        <xdr:cNvCxnSpPr/>
      </xdr:nvCxnSpPr>
      <xdr:spPr>
        <a:xfrm>
          <a:off x="12330906" y="3186906"/>
          <a:ext cx="670719" cy="103584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309562</xdr:colOff>
      <xdr:row>11</xdr:row>
      <xdr:rowOff>1345406</xdr:rowOff>
    </xdr:from>
    <xdr:to>
      <xdr:col>6</xdr:col>
      <xdr:colOff>1022148</xdr:colOff>
      <xdr:row>11</xdr:row>
      <xdr:rowOff>1847162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4968" y="6143625"/>
          <a:ext cx="712586" cy="493819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200024</xdr:colOff>
      <xdr:row>11</xdr:row>
      <xdr:rowOff>1331118</xdr:rowOff>
    </xdr:from>
    <xdr:to>
      <xdr:col>8</xdr:col>
      <xdr:colOff>912610</xdr:colOff>
      <xdr:row>11</xdr:row>
      <xdr:rowOff>1832874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7180" y="6129337"/>
          <a:ext cx="712586" cy="493819"/>
        </a:xfrm>
        <a:prstGeom prst="rect">
          <a:avLst/>
        </a:prstGeom>
      </xdr:spPr>
    </xdr:pic>
    <xdr:clientData/>
  </xdr:twoCellAnchor>
  <xdr:twoCellAnchor editAs="oneCell">
    <xdr:from>
      <xdr:col>11</xdr:col>
      <xdr:colOff>416718</xdr:colOff>
      <xdr:row>9</xdr:row>
      <xdr:rowOff>623094</xdr:rowOff>
    </xdr:from>
    <xdr:to>
      <xdr:col>12</xdr:col>
      <xdr:colOff>414929</xdr:colOff>
      <xdr:row>9</xdr:row>
      <xdr:rowOff>1116913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35718" y="3258344"/>
          <a:ext cx="712586" cy="4938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12</xdr:row>
      <xdr:rowOff>1224756</xdr:rowOff>
    </xdr:from>
    <xdr:to>
      <xdr:col>14</xdr:col>
      <xdr:colOff>719389</xdr:colOff>
      <xdr:row>13</xdr:row>
      <xdr:rowOff>51699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6974" y="9384506"/>
          <a:ext cx="712586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  <pageSetUpPr fitToPage="1"/>
  </sheetPr>
  <dimension ref="A1:Z19"/>
  <sheetViews>
    <sheetView tabSelected="1" topLeftCell="E1" zoomScale="70" zoomScaleNormal="70" workbookViewId="0">
      <selection activeCell="M7" sqref="M7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26.7109375" style="1" customWidth="1"/>
    <col min="4" max="4" width="7.7109375" style="1" customWidth="1"/>
    <col min="5" max="6" width="19.28515625" style="1" customWidth="1"/>
    <col min="7" max="7" width="23.42578125" style="1" customWidth="1"/>
    <col min="8" max="10" width="19.28515625" style="1" customWidth="1"/>
    <col min="11" max="11" width="26.42578125" style="1" customWidth="1"/>
    <col min="12" max="12" width="10.7109375" style="1" customWidth="1"/>
    <col min="13" max="13" width="19.28515625" style="1" customWidth="1"/>
    <col min="14" max="14" width="10.7109375" style="1" customWidth="1"/>
    <col min="15" max="15" width="19.28515625" style="1" customWidth="1"/>
    <col min="16" max="18" width="17.7109375" style="1" customWidth="1"/>
    <col min="19" max="19" width="9.140625" style="1"/>
    <col min="20" max="20" width="16.140625" style="1" customWidth="1"/>
    <col min="21" max="21" width="13.5703125" style="1" customWidth="1"/>
    <col min="22" max="22" width="14" style="1" customWidth="1"/>
    <col min="23" max="23" width="9.140625" style="1"/>
    <col min="24" max="24" width="19.140625" style="1" customWidth="1"/>
    <col min="25" max="25" width="16" style="1" customWidth="1"/>
    <col min="26" max="26" width="15.140625" style="1" customWidth="1"/>
    <col min="27" max="16384" width="9.140625" style="1"/>
  </cols>
  <sheetData>
    <row r="1" spans="1:26" ht="66.75" customHeight="1" x14ac:dyDescent="0.25">
      <c r="A1" s="13"/>
      <c r="B1" s="63" t="s">
        <v>16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26" ht="60" customHeight="1" x14ac:dyDescent="0.25">
      <c r="A2" s="13"/>
      <c r="B2" s="13"/>
      <c r="C2" s="47" t="s">
        <v>0</v>
      </c>
      <c r="D2" s="47"/>
      <c r="E2" s="14" t="s">
        <v>20</v>
      </c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T2" s="67" t="s">
        <v>25</v>
      </c>
      <c r="U2" s="56"/>
      <c r="V2" s="56"/>
      <c r="X2" s="67" t="s">
        <v>26</v>
      </c>
      <c r="Y2" s="56"/>
      <c r="Z2" s="56"/>
    </row>
    <row r="3" spans="1:26" ht="15" customHeight="1" x14ac:dyDescent="0.25">
      <c r="A3" s="45"/>
      <c r="B3" s="48"/>
      <c r="C3" s="48"/>
      <c r="D3" s="46"/>
      <c r="E3" s="15">
        <v>1</v>
      </c>
      <c r="F3" s="15">
        <v>2</v>
      </c>
      <c r="G3" s="15">
        <v>4</v>
      </c>
      <c r="H3" s="15">
        <v>5</v>
      </c>
      <c r="I3" s="15">
        <v>6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14</v>
      </c>
      <c r="P3" s="16" t="str">
        <f>"Сумма, " &amp;E2</f>
        <v>Сумма, мин</v>
      </c>
      <c r="Q3" s="16" t="str">
        <f>"ВПП max, " &amp;E2</f>
        <v>ВПП max, мин</v>
      </c>
      <c r="R3" s="16" t="str">
        <f>"ВПП min, " &amp;E2</f>
        <v>ВПП min, мин</v>
      </c>
      <c r="T3" s="8" t="str">
        <f>"Сумма, " &amp;E2</f>
        <v>Сумма, мин</v>
      </c>
      <c r="U3" s="8" t="str">
        <f>"ВПП max, " &amp;E2</f>
        <v>ВПП max, мин</v>
      </c>
      <c r="V3" s="8" t="str">
        <f>"ВПП min, "&amp;E2</f>
        <v>ВПП min, мин</v>
      </c>
      <c r="X3" s="8" t="str">
        <f>"Сумма, " &amp;E2</f>
        <v>Сумма, мин</v>
      </c>
      <c r="Y3" s="8" t="str">
        <f>"ВПП max, " &amp;E2</f>
        <v>ВПП max, мин</v>
      </c>
      <c r="Z3" s="8" t="str">
        <f>"ВПП min, " &amp;E2</f>
        <v>ВПП min, мин</v>
      </c>
    </row>
    <row r="4" spans="1:26" ht="15.75" x14ac:dyDescent="0.25">
      <c r="A4" s="49" t="e">
        <f>"Время, " &amp;#REF!</f>
        <v>#REF!</v>
      </c>
      <c r="B4" s="52" t="str">
        <f>"Операции, " &amp;E2</f>
        <v>Операции, мин</v>
      </c>
      <c r="C4" s="53"/>
      <c r="D4" s="17" t="s">
        <v>1</v>
      </c>
      <c r="E4" s="18"/>
      <c r="F4" s="18"/>
      <c r="G4" s="18">
        <v>0.25</v>
      </c>
      <c r="H4" s="18"/>
      <c r="I4" s="18"/>
      <c r="J4" s="18">
        <v>1</v>
      </c>
      <c r="K4" s="18">
        <v>20</v>
      </c>
      <c r="L4" s="18"/>
      <c r="M4" s="18">
        <v>3</v>
      </c>
      <c r="N4" s="18"/>
      <c r="O4" s="18"/>
      <c r="P4" s="19">
        <f>SUM(E4:N4)</f>
        <v>24.25</v>
      </c>
      <c r="Q4" s="31">
        <f>P4+P6+P8</f>
        <v>30.05</v>
      </c>
      <c r="R4" s="28">
        <f>P5+P7+P9</f>
        <v>15.2</v>
      </c>
      <c r="T4" s="7">
        <f>SUM(E4:J4)</f>
        <v>1.25</v>
      </c>
      <c r="U4" s="57">
        <f>T4+T6+T8</f>
        <v>1.45</v>
      </c>
      <c r="V4" s="60">
        <f>T5+T7+T9</f>
        <v>0.79999999999999993</v>
      </c>
      <c r="X4" s="9">
        <f t="shared" ref="X4:X9" si="0">SUM(K4:O4)</f>
        <v>23</v>
      </c>
      <c r="Y4" s="57">
        <f>X4+X6+X8</f>
        <v>29.6</v>
      </c>
      <c r="Z4" s="60">
        <f>X5+X7+X9</f>
        <v>14.9</v>
      </c>
    </row>
    <row r="5" spans="1:26" ht="15.75" x14ac:dyDescent="0.25">
      <c r="A5" s="50"/>
      <c r="B5" s="54"/>
      <c r="C5" s="55"/>
      <c r="D5" s="17" t="s">
        <v>2</v>
      </c>
      <c r="E5" s="18"/>
      <c r="F5" s="18"/>
      <c r="G5" s="18">
        <v>0.2</v>
      </c>
      <c r="H5" s="18"/>
      <c r="I5" s="18"/>
      <c r="J5" s="18">
        <v>0.5</v>
      </c>
      <c r="K5" s="18">
        <v>10</v>
      </c>
      <c r="L5" s="18"/>
      <c r="M5" s="18">
        <v>1</v>
      </c>
      <c r="N5" s="18"/>
      <c r="O5" s="18"/>
      <c r="P5" s="19">
        <f>SUM(E5:N5)</f>
        <v>11.7</v>
      </c>
      <c r="Q5" s="32"/>
      <c r="R5" s="29"/>
      <c r="T5" s="7">
        <f>SUM(E5:J5)</f>
        <v>0.7</v>
      </c>
      <c r="U5" s="58"/>
      <c r="V5" s="61"/>
      <c r="X5" s="9">
        <f t="shared" si="0"/>
        <v>11</v>
      </c>
      <c r="Y5" s="58"/>
      <c r="Z5" s="61"/>
    </row>
    <row r="6" spans="1:26" ht="15" customHeight="1" x14ac:dyDescent="0.25">
      <c r="A6" s="50"/>
      <c r="B6" s="35" t="str">
        <f>"Ожидания, " &amp;E2</f>
        <v>Ожидания, мин</v>
      </c>
      <c r="C6" s="36"/>
      <c r="D6" s="20" t="s">
        <v>1</v>
      </c>
      <c r="E6" s="21"/>
      <c r="F6" s="21"/>
      <c r="G6" s="21"/>
      <c r="H6" s="21"/>
      <c r="I6" s="21"/>
      <c r="J6" s="21"/>
      <c r="K6" s="21"/>
      <c r="L6" s="21"/>
      <c r="M6" s="21">
        <v>5</v>
      </c>
      <c r="N6" s="21"/>
      <c r="O6" s="21">
        <v>1</v>
      </c>
      <c r="P6" s="19">
        <f>SUM(E6:N6)</f>
        <v>5</v>
      </c>
      <c r="Q6" s="32"/>
      <c r="R6" s="29"/>
      <c r="S6" s="2"/>
      <c r="T6" s="7">
        <f>SUM(E6:J6)</f>
        <v>0</v>
      </c>
      <c r="U6" s="58"/>
      <c r="V6" s="61"/>
      <c r="X6" s="9">
        <f t="shared" si="0"/>
        <v>6</v>
      </c>
      <c r="Y6" s="58"/>
      <c r="Z6" s="61"/>
    </row>
    <row r="7" spans="1:26" ht="15.75" x14ac:dyDescent="0.25">
      <c r="A7" s="50"/>
      <c r="B7" s="37"/>
      <c r="C7" s="38"/>
      <c r="D7" s="20" t="s">
        <v>2</v>
      </c>
      <c r="E7" s="21"/>
      <c r="F7" s="21"/>
      <c r="G7" s="21"/>
      <c r="H7" s="21"/>
      <c r="I7" s="21"/>
      <c r="J7" s="21"/>
      <c r="K7" s="21"/>
      <c r="L7" s="21"/>
      <c r="M7" s="21">
        <v>3</v>
      </c>
      <c r="N7" s="21"/>
      <c r="O7" s="21">
        <v>0.5</v>
      </c>
      <c r="P7" s="19">
        <f>SUM(E7:N7)</f>
        <v>3</v>
      </c>
      <c r="Q7" s="32"/>
      <c r="R7" s="29"/>
      <c r="S7" s="2"/>
      <c r="T7" s="7">
        <f>SUM(E7:J7)</f>
        <v>0</v>
      </c>
      <c r="U7" s="58"/>
      <c r="V7" s="61"/>
      <c r="X7" s="9">
        <f t="shared" si="0"/>
        <v>3.5</v>
      </c>
      <c r="Y7" s="58"/>
      <c r="Z7" s="61"/>
    </row>
    <row r="8" spans="1:26" ht="15" customHeight="1" x14ac:dyDescent="0.25">
      <c r="A8" s="50"/>
      <c r="B8" s="39" t="str">
        <f>"Перемещения, " &amp;E2</f>
        <v>Перемещения, мин</v>
      </c>
      <c r="C8" s="40"/>
      <c r="D8" s="22" t="s">
        <v>1</v>
      </c>
      <c r="E8" s="23"/>
      <c r="F8" s="23"/>
      <c r="G8" s="23"/>
      <c r="H8" s="23">
        <v>0.2</v>
      </c>
      <c r="I8" s="23"/>
      <c r="J8" s="23"/>
      <c r="K8" s="23"/>
      <c r="L8" s="23">
        <v>0.3</v>
      </c>
      <c r="M8" s="23"/>
      <c r="N8" s="23">
        <v>0.3</v>
      </c>
      <c r="O8" s="23"/>
      <c r="P8" s="19">
        <f>SUM(E8:N8)</f>
        <v>0.8</v>
      </c>
      <c r="Q8" s="32"/>
      <c r="R8" s="29"/>
      <c r="S8" s="2"/>
      <c r="T8" s="7">
        <f>SUM(E8:J8)</f>
        <v>0.2</v>
      </c>
      <c r="U8" s="58"/>
      <c r="V8" s="61"/>
      <c r="X8" s="9">
        <f t="shared" si="0"/>
        <v>0.6</v>
      </c>
      <c r="Y8" s="58"/>
      <c r="Z8" s="61"/>
    </row>
    <row r="9" spans="1:26" ht="15.75" x14ac:dyDescent="0.25">
      <c r="A9" s="51"/>
      <c r="B9" s="41"/>
      <c r="C9" s="42"/>
      <c r="D9" s="22" t="s">
        <v>2</v>
      </c>
      <c r="E9" s="23"/>
      <c r="F9" s="23"/>
      <c r="G9" s="23"/>
      <c r="H9" s="23">
        <v>0.1</v>
      </c>
      <c r="I9" s="23"/>
      <c r="J9" s="23"/>
      <c r="K9" s="23"/>
      <c r="L9" s="23">
        <v>0.2</v>
      </c>
      <c r="M9" s="23"/>
      <c r="N9" s="23">
        <v>0.2</v>
      </c>
      <c r="O9" s="23"/>
      <c r="P9" s="19">
        <f>SUM(E9:N9)</f>
        <v>0.5</v>
      </c>
      <c r="Q9" s="33"/>
      <c r="R9" s="30"/>
      <c r="S9" s="2"/>
      <c r="T9" s="7">
        <f>SUM(E9:J9)</f>
        <v>0.1</v>
      </c>
      <c r="U9" s="59"/>
      <c r="V9" s="62"/>
      <c r="X9" s="9">
        <f t="shared" si="0"/>
        <v>0.4</v>
      </c>
      <c r="Y9" s="59"/>
      <c r="Z9" s="62"/>
    </row>
    <row r="10" spans="1:26" ht="124.5" customHeight="1" x14ac:dyDescent="0.25">
      <c r="A10" s="43" t="s">
        <v>3</v>
      </c>
      <c r="B10" s="24">
        <v>1</v>
      </c>
      <c r="C10" s="45" t="s">
        <v>5</v>
      </c>
      <c r="D10" s="46"/>
      <c r="E10" s="25"/>
      <c r="F10" s="25"/>
      <c r="G10" s="25" t="s">
        <v>21</v>
      </c>
      <c r="H10" s="25"/>
      <c r="I10" s="25" t="s">
        <v>22</v>
      </c>
      <c r="J10" s="25" t="s">
        <v>7</v>
      </c>
      <c r="K10" s="24" t="s">
        <v>24</v>
      </c>
      <c r="L10" s="25"/>
      <c r="M10" s="25"/>
      <c r="N10" s="25"/>
      <c r="O10" s="26"/>
      <c r="P10" s="13"/>
      <c r="Q10" s="13"/>
      <c r="R10" s="13"/>
    </row>
    <row r="11" spans="1:26" ht="153.75" customHeight="1" x14ac:dyDescent="0.25">
      <c r="A11" s="44"/>
      <c r="B11" s="24">
        <v>2</v>
      </c>
      <c r="C11" s="45" t="s">
        <v>8</v>
      </c>
      <c r="D11" s="46"/>
      <c r="E11" s="13"/>
      <c r="F11" s="13"/>
      <c r="G11" s="13"/>
      <c r="H11" s="13"/>
      <c r="I11" s="13"/>
      <c r="J11" s="13"/>
      <c r="K11" s="13"/>
      <c r="L11" s="13"/>
      <c r="M11" s="66" t="s">
        <v>23</v>
      </c>
      <c r="N11" s="13"/>
      <c r="O11" s="13"/>
      <c r="P11" s="13"/>
      <c r="Q11" s="13"/>
      <c r="R11" s="13"/>
    </row>
    <row r="12" spans="1:26" ht="156.75" customHeight="1" x14ac:dyDescent="0.25">
      <c r="A12" s="44"/>
      <c r="B12" s="24">
        <v>3</v>
      </c>
      <c r="C12" s="45" t="s">
        <v>9</v>
      </c>
      <c r="D12" s="46"/>
      <c r="E12" s="13"/>
      <c r="F12" s="13"/>
      <c r="G12" s="13"/>
      <c r="H12" s="13"/>
      <c r="I12" s="13"/>
      <c r="J12" s="13"/>
      <c r="K12" s="13"/>
      <c r="L12" s="13"/>
      <c r="M12" s="66"/>
      <c r="N12" s="13"/>
      <c r="O12" s="13"/>
      <c r="P12" s="13"/>
      <c r="Q12" s="13"/>
      <c r="R12" s="13"/>
    </row>
    <row r="13" spans="1:26" ht="131.25" customHeight="1" x14ac:dyDescent="0.25">
      <c r="A13" s="44"/>
      <c r="B13" s="24">
        <v>4</v>
      </c>
      <c r="C13" s="45" t="s">
        <v>10</v>
      </c>
      <c r="D13" s="4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26" ht="81" customHeight="1" x14ac:dyDescent="0.25">
      <c r="A14" s="44"/>
      <c r="B14" s="24">
        <v>5</v>
      </c>
      <c r="C14" s="45" t="s">
        <v>11</v>
      </c>
      <c r="D14" s="4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26" ht="81.75" customHeight="1" x14ac:dyDescent="0.25">
      <c r="A15" s="44"/>
      <c r="B15" s="24">
        <v>6</v>
      </c>
      <c r="C15" s="45" t="s">
        <v>15</v>
      </c>
      <c r="D15" s="46"/>
      <c r="E15" s="13"/>
      <c r="F15" s="13"/>
      <c r="G15" s="27"/>
      <c r="H15" s="27"/>
      <c r="I15" s="27"/>
      <c r="J15" s="13"/>
      <c r="K15" s="13"/>
      <c r="L15" s="13"/>
      <c r="M15" s="13"/>
      <c r="N15" s="13"/>
      <c r="O15" s="13"/>
      <c r="P15" s="13"/>
      <c r="Q15" s="13"/>
      <c r="R15" s="13"/>
    </row>
    <row r="16" spans="1:26" ht="118.5" customHeight="1" x14ac:dyDescent="0.25">
      <c r="A16" s="44"/>
      <c r="B16" s="24">
        <v>7</v>
      </c>
      <c r="C16" s="45" t="s">
        <v>6</v>
      </c>
      <c r="D16" s="46"/>
      <c r="E16" s="13" t="s">
        <v>14</v>
      </c>
      <c r="F16" s="13" t="s">
        <v>17</v>
      </c>
      <c r="G16" s="13"/>
      <c r="H16" s="13" t="s">
        <v>18</v>
      </c>
      <c r="I16" s="13"/>
      <c r="J16" s="13"/>
      <c r="K16" s="13"/>
      <c r="L16" s="13"/>
      <c r="M16" s="13"/>
      <c r="N16" s="13"/>
      <c r="O16" s="13" t="s">
        <v>19</v>
      </c>
      <c r="P16" s="13"/>
      <c r="Q16" s="13"/>
      <c r="R16" s="13"/>
    </row>
    <row r="17" spans="2:15" x14ac:dyDescent="0.25">
      <c r="C17" s="10"/>
      <c r="D17" s="10"/>
      <c r="E17" s="10"/>
      <c r="F17" s="10"/>
      <c r="G17" s="10"/>
      <c r="H17" s="10"/>
      <c r="I17" s="10"/>
    </row>
    <row r="18" spans="2:15" ht="15" customHeight="1" x14ac:dyDescent="0.25">
      <c r="B18" s="4" t="s">
        <v>4</v>
      </c>
      <c r="C18" s="34" t="s">
        <v>12</v>
      </c>
      <c r="D18" s="34"/>
      <c r="E18" s="11"/>
      <c r="F18" s="11"/>
      <c r="G18" s="12"/>
      <c r="H18" s="12"/>
      <c r="I18" s="12"/>
      <c r="N18" s="5"/>
      <c r="O18" s="6"/>
    </row>
    <row r="19" spans="2:15" ht="15" customHeight="1" x14ac:dyDescent="0.25">
      <c r="B19" s="3">
        <v>1</v>
      </c>
      <c r="C19" s="64" t="s">
        <v>13</v>
      </c>
      <c r="D19" s="65"/>
      <c r="E19" s="65"/>
      <c r="F19" s="65"/>
      <c r="G19" s="65"/>
      <c r="H19" s="65"/>
      <c r="I19" s="65"/>
    </row>
  </sheetData>
  <sheetProtection formatCells="0" formatColumns="0" formatRows="0"/>
  <mergeCells count="26">
    <mergeCell ref="T2:V2"/>
    <mergeCell ref="X2:Z2"/>
    <mergeCell ref="U4:U9"/>
    <mergeCell ref="V4:V9"/>
    <mergeCell ref="Y4:Y9"/>
    <mergeCell ref="Z4:Z9"/>
    <mergeCell ref="C2:D2"/>
    <mergeCell ref="A3:D3"/>
    <mergeCell ref="A4:A9"/>
    <mergeCell ref="B4:C5"/>
    <mergeCell ref="B1:R1"/>
    <mergeCell ref="A10:A16"/>
    <mergeCell ref="C10:D10"/>
    <mergeCell ref="C11:D11"/>
    <mergeCell ref="C12:D12"/>
    <mergeCell ref="C13:D13"/>
    <mergeCell ref="C14:D14"/>
    <mergeCell ref="C15:D15"/>
    <mergeCell ref="C16:D16"/>
    <mergeCell ref="C19:I19"/>
    <mergeCell ref="R4:R9"/>
    <mergeCell ref="Q4:Q9"/>
    <mergeCell ref="C18:D18"/>
    <mergeCell ref="B6:C7"/>
    <mergeCell ref="B8:C9"/>
    <mergeCell ref="M11:M12"/>
  </mergeCells>
  <conditionalFormatting sqref="E15:F16 E10:L14 J15:N15 G16:O16 M10:O11 M13:O14 N12:O12">
    <cfRule type="notContainsBlanks" dxfId="3" priority="6">
      <formula>LEN(TRIM(E10))&gt;0</formula>
    </cfRule>
  </conditionalFormatting>
  <conditionalFormatting sqref="B15:F16 B10:L14 J15:N15 G16:O16 M10:O11 M13:O14 N12:O12">
    <cfRule type="expression" dxfId="2" priority="5">
      <formula>MOD(ROW($B10),2)=0</formula>
    </cfRule>
  </conditionalFormatting>
  <conditionalFormatting sqref="O15">
    <cfRule type="expression" dxfId="1" priority="1">
      <formula>MOD(ROW($B15),2)=0</formula>
    </cfRule>
  </conditionalFormatting>
  <conditionalFormatting sqref="O15">
    <cfRule type="notContainsBlanks" dxfId="0" priority="2">
      <formula>LEN(TRIM(O15))&gt;0</formula>
    </cfRule>
  </conditionalFormatting>
  <pageMargins left="0.7" right="0.7" top="0.75" bottom="0.75" header="0.3" footer="0.3"/>
  <pageSetup paperSize="9" scale="31" firstPageNumber="42949672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Текущее состояние</vt:lpstr>
      <vt:lpstr>'Текущее состояние'!Область_печати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Юрий</cp:lastModifiedBy>
  <cp:revision>1</cp:revision>
  <cp:lastPrinted>2023-05-05T04:48:14Z</cp:lastPrinted>
  <dcterms:created xsi:type="dcterms:W3CDTF">2020-03-13T09:33:55Z</dcterms:created>
  <dcterms:modified xsi:type="dcterms:W3CDTF">2023-05-05T09:27:58Z</dcterms:modified>
</cp:coreProperties>
</file>